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5.xml" ContentType="application/vnd.openxmlformats-officedocument.spreadsheetml.table+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C:\Users\ah31532\Downloads\"/>
    </mc:Choice>
  </mc:AlternateContent>
  <xr:revisionPtr revIDLastSave="0" documentId="13_ncr:1_{72032753-2C81-4141-AAFC-D7376B8A173E}" xr6:coauthVersionLast="47" xr6:coauthVersionMax="47" xr10:uidLastSave="{00000000-0000-0000-0000-000000000000}"/>
  <bookViews>
    <workbookView xWindow="30630" yWindow="1605" windowWidth="26040" windowHeight="13500" xr2:uid="{00000000-000D-0000-FFFF-FFFF00000000}"/>
  </bookViews>
  <sheets>
    <sheet name="Unified Metrics" sheetId="9" r:id="rId1"/>
    <sheet name="Students" sheetId="1" r:id="rId2"/>
    <sheet name="Students by Term" sheetId="3" r:id="rId3"/>
    <sheet name="Students by Course Section" sheetId="4" r:id="rId4"/>
    <sheet name="Course by Section" sheetId="7" r:id="rId5"/>
    <sheet name="Students by Award" sheetId="8" r:id="rId6"/>
    <sheet name="Data Definition Example" sheetId="6" r:id="rId7"/>
  </sheets>
  <definedNames>
    <definedName name="_xlnm._FilterDatabase" localSheetId="4" hidden="1">'Course by Section'!$A$1:$J$202</definedName>
    <definedName name="_xlnm._FilterDatabase" localSheetId="1" hidden="1">Students!$A$1:$J$1</definedName>
    <definedName name="_xlnm._FilterDatabase" localSheetId="5" hidden="1">'Students by Award'!$A$1:$J$1</definedName>
    <definedName name="_xlnm._FilterDatabase" localSheetId="3" hidden="1">'Students by Course Section'!$A$1:$J$197</definedName>
    <definedName name="_xlnm._FilterDatabase" localSheetId="2" hidden="1">'Students by Term'!$A$1:$J$143</definedName>
    <definedName name="_xlnm._FilterDatabase" localSheetId="0" hidden="1">'Unified Metrics'!$A$8:$L$402</definedName>
    <definedName name="_xlnm.Print_Titles" localSheetId="0">'Unified Metrics'!$5:$8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9" l="1"/>
  <c r="D10" i="9"/>
  <c r="E10" i="9"/>
  <c r="F10" i="9"/>
  <c r="G10" i="9"/>
  <c r="C11" i="9"/>
  <c r="D11" i="9"/>
  <c r="E11" i="9"/>
  <c r="F11" i="9"/>
  <c r="G11" i="9"/>
  <c r="C12" i="9"/>
  <c r="D12" i="9"/>
  <c r="E12" i="9"/>
  <c r="F12" i="9"/>
  <c r="G12" i="9"/>
  <c r="C13" i="9"/>
  <c r="D13" i="9"/>
  <c r="E13" i="9"/>
  <c r="F13" i="9"/>
  <c r="G13" i="9"/>
  <c r="C14" i="9"/>
  <c r="D14" i="9"/>
  <c r="E14" i="9"/>
  <c r="F14" i="9"/>
  <c r="G14" i="9"/>
  <c r="C15" i="9"/>
  <c r="D15" i="9"/>
  <c r="E15" i="9"/>
  <c r="F15" i="9"/>
  <c r="G15" i="9"/>
  <c r="C16" i="9"/>
  <c r="L16" i="9" s="1"/>
  <c r="D16" i="9"/>
  <c r="E16" i="9"/>
  <c r="F16" i="9"/>
  <c r="G16" i="9"/>
  <c r="C17" i="9"/>
  <c r="H17" i="9" s="1"/>
  <c r="D17" i="9"/>
  <c r="E17" i="9"/>
  <c r="F17" i="9"/>
  <c r="G17" i="9"/>
  <c r="C18" i="9"/>
  <c r="D18" i="9"/>
  <c r="E18" i="9"/>
  <c r="F18" i="9"/>
  <c r="G18" i="9"/>
  <c r="C19" i="9"/>
  <c r="D19" i="9"/>
  <c r="E19" i="9"/>
  <c r="F19" i="9"/>
  <c r="G19" i="9"/>
  <c r="C20" i="9"/>
  <c r="D20" i="9"/>
  <c r="E20" i="9"/>
  <c r="F20" i="9"/>
  <c r="G20" i="9"/>
  <c r="C21" i="9"/>
  <c r="H21" i="9" s="1"/>
  <c r="D21" i="9"/>
  <c r="E21" i="9"/>
  <c r="F21" i="9"/>
  <c r="G21" i="9"/>
  <c r="C22" i="9"/>
  <c r="D22" i="9"/>
  <c r="E22" i="9"/>
  <c r="F22" i="9"/>
  <c r="G22" i="9"/>
  <c r="C23" i="9"/>
  <c r="I23" i="9" s="1"/>
  <c r="D23" i="9"/>
  <c r="E23" i="9"/>
  <c r="F23" i="9"/>
  <c r="G23" i="9"/>
  <c r="C24" i="9"/>
  <c r="D24" i="9"/>
  <c r="E24" i="9"/>
  <c r="F24" i="9"/>
  <c r="G24" i="9"/>
  <c r="C25" i="9"/>
  <c r="D25" i="9"/>
  <c r="E25" i="9"/>
  <c r="F25" i="9"/>
  <c r="G25" i="9"/>
  <c r="C26" i="9"/>
  <c r="D26" i="9"/>
  <c r="E26" i="9"/>
  <c r="F26" i="9"/>
  <c r="G26" i="9"/>
  <c r="C27" i="9"/>
  <c r="D27" i="9"/>
  <c r="E27" i="9"/>
  <c r="F27" i="9"/>
  <c r="G27" i="9"/>
  <c r="C28" i="9"/>
  <c r="D28" i="9"/>
  <c r="E28" i="9"/>
  <c r="F28" i="9"/>
  <c r="G28" i="9"/>
  <c r="C29" i="9"/>
  <c r="D29" i="9"/>
  <c r="E29" i="9"/>
  <c r="F29" i="9"/>
  <c r="G29" i="9"/>
  <c r="C30" i="9"/>
  <c r="D30" i="9"/>
  <c r="E30" i="9"/>
  <c r="F30" i="9"/>
  <c r="G30" i="9"/>
  <c r="C31" i="9"/>
  <c r="D31" i="9"/>
  <c r="E31" i="9"/>
  <c r="F31" i="9"/>
  <c r="G31" i="9"/>
  <c r="C32" i="9"/>
  <c r="D32" i="9"/>
  <c r="E32" i="9"/>
  <c r="F32" i="9"/>
  <c r="G32" i="9"/>
  <c r="C33" i="9"/>
  <c r="D33" i="9"/>
  <c r="E33" i="9"/>
  <c r="F33" i="9"/>
  <c r="G33" i="9"/>
  <c r="C34" i="9"/>
  <c r="D34" i="9"/>
  <c r="E34" i="9"/>
  <c r="F34" i="9"/>
  <c r="G34" i="9"/>
  <c r="C35" i="9"/>
  <c r="D35" i="9"/>
  <c r="E35" i="9"/>
  <c r="F35" i="9"/>
  <c r="G35" i="9"/>
  <c r="C36" i="9"/>
  <c r="D36" i="9"/>
  <c r="E36" i="9"/>
  <c r="F36" i="9"/>
  <c r="G36" i="9"/>
  <c r="C37" i="9"/>
  <c r="D37" i="9"/>
  <c r="E37" i="9"/>
  <c r="F37" i="9"/>
  <c r="G37" i="9"/>
  <c r="C38" i="9"/>
  <c r="D38" i="9"/>
  <c r="E38" i="9"/>
  <c r="F38" i="9"/>
  <c r="G38" i="9"/>
  <c r="C39" i="9"/>
  <c r="D39" i="9"/>
  <c r="E39" i="9"/>
  <c r="F39" i="9"/>
  <c r="G39" i="9"/>
  <c r="C40" i="9"/>
  <c r="D40" i="9"/>
  <c r="E40" i="9"/>
  <c r="F40" i="9"/>
  <c r="G40" i="9"/>
  <c r="C41" i="9"/>
  <c r="D41" i="9"/>
  <c r="E41" i="9"/>
  <c r="F41" i="9"/>
  <c r="G41" i="9"/>
  <c r="C42" i="9"/>
  <c r="D42" i="9"/>
  <c r="E42" i="9"/>
  <c r="F42" i="9"/>
  <c r="G42" i="9"/>
  <c r="C43" i="9"/>
  <c r="D43" i="9"/>
  <c r="E43" i="9"/>
  <c r="F43" i="9"/>
  <c r="G43" i="9"/>
  <c r="C44" i="9"/>
  <c r="D44" i="9"/>
  <c r="E44" i="9"/>
  <c r="F44" i="9"/>
  <c r="G44" i="9"/>
  <c r="C45" i="9"/>
  <c r="D45" i="9"/>
  <c r="E45" i="9"/>
  <c r="F45" i="9"/>
  <c r="G45" i="9"/>
  <c r="C46" i="9"/>
  <c r="D46" i="9"/>
  <c r="E46" i="9"/>
  <c r="F46" i="9"/>
  <c r="G46" i="9"/>
  <c r="C47" i="9"/>
  <c r="D47" i="9"/>
  <c r="E47" i="9"/>
  <c r="F47" i="9"/>
  <c r="G47" i="9"/>
  <c r="C48" i="9"/>
  <c r="D48" i="9"/>
  <c r="E48" i="9"/>
  <c r="F48" i="9"/>
  <c r="G48" i="9"/>
  <c r="C49" i="9"/>
  <c r="D49" i="9"/>
  <c r="E49" i="9"/>
  <c r="F49" i="9"/>
  <c r="G49" i="9"/>
  <c r="C50" i="9"/>
  <c r="D50" i="9"/>
  <c r="E50" i="9"/>
  <c r="F50" i="9"/>
  <c r="G50" i="9"/>
  <c r="C51" i="9"/>
  <c r="D51" i="9"/>
  <c r="E51" i="9"/>
  <c r="F51" i="9"/>
  <c r="G51" i="9"/>
  <c r="C52" i="9"/>
  <c r="D52" i="9"/>
  <c r="E52" i="9"/>
  <c r="F52" i="9"/>
  <c r="G52" i="9"/>
  <c r="C53" i="9"/>
  <c r="D53" i="9"/>
  <c r="E53" i="9"/>
  <c r="F53" i="9"/>
  <c r="G53" i="9"/>
  <c r="C54" i="9"/>
  <c r="D54" i="9"/>
  <c r="E54" i="9"/>
  <c r="F54" i="9"/>
  <c r="G54" i="9"/>
  <c r="C55" i="9"/>
  <c r="D55" i="9"/>
  <c r="E55" i="9"/>
  <c r="F55" i="9"/>
  <c r="G55" i="9"/>
  <c r="C56" i="9"/>
  <c r="K56" i="9" s="1"/>
  <c r="D56" i="9"/>
  <c r="E56" i="9"/>
  <c r="F56" i="9"/>
  <c r="G56" i="9"/>
  <c r="C57" i="9"/>
  <c r="D57" i="9"/>
  <c r="E57" i="9"/>
  <c r="F57" i="9"/>
  <c r="G57" i="9"/>
  <c r="C58" i="9"/>
  <c r="D58" i="9"/>
  <c r="E58" i="9"/>
  <c r="F58" i="9"/>
  <c r="G58" i="9"/>
  <c r="C59" i="9"/>
  <c r="D59" i="9"/>
  <c r="E59" i="9"/>
  <c r="F59" i="9"/>
  <c r="G59" i="9"/>
  <c r="C60" i="9"/>
  <c r="D60" i="9"/>
  <c r="E60" i="9"/>
  <c r="F60" i="9"/>
  <c r="G60" i="9"/>
  <c r="C61" i="9"/>
  <c r="D61" i="9"/>
  <c r="E61" i="9"/>
  <c r="F61" i="9"/>
  <c r="G61" i="9"/>
  <c r="C62" i="9"/>
  <c r="D62" i="9"/>
  <c r="E62" i="9"/>
  <c r="F62" i="9"/>
  <c r="G62" i="9"/>
  <c r="C63" i="9"/>
  <c r="D63" i="9"/>
  <c r="E63" i="9"/>
  <c r="F63" i="9"/>
  <c r="G63" i="9"/>
  <c r="C64" i="9"/>
  <c r="H64" i="9" s="1"/>
  <c r="D64" i="9"/>
  <c r="E64" i="9"/>
  <c r="F64" i="9"/>
  <c r="G64" i="9"/>
  <c r="C65" i="9"/>
  <c r="D65" i="9"/>
  <c r="E65" i="9"/>
  <c r="F65" i="9"/>
  <c r="G65" i="9"/>
  <c r="C66" i="9"/>
  <c r="D66" i="9"/>
  <c r="E66" i="9"/>
  <c r="F66" i="9"/>
  <c r="G66" i="9"/>
  <c r="C67" i="9"/>
  <c r="D67" i="9"/>
  <c r="E67" i="9"/>
  <c r="F67" i="9"/>
  <c r="G67" i="9"/>
  <c r="C68" i="9"/>
  <c r="D68" i="9"/>
  <c r="E68" i="9"/>
  <c r="F68" i="9"/>
  <c r="G68" i="9"/>
  <c r="C69" i="9"/>
  <c r="D69" i="9"/>
  <c r="E69" i="9"/>
  <c r="F69" i="9"/>
  <c r="G69" i="9"/>
  <c r="C70" i="9"/>
  <c r="D70" i="9"/>
  <c r="E70" i="9"/>
  <c r="F70" i="9"/>
  <c r="G70" i="9"/>
  <c r="C71" i="9"/>
  <c r="D71" i="9"/>
  <c r="E71" i="9"/>
  <c r="F71" i="9"/>
  <c r="G71" i="9"/>
  <c r="C72" i="9"/>
  <c r="D72" i="9"/>
  <c r="E72" i="9"/>
  <c r="F72" i="9"/>
  <c r="G72" i="9"/>
  <c r="C73" i="9"/>
  <c r="D73" i="9"/>
  <c r="E73" i="9"/>
  <c r="F73" i="9"/>
  <c r="G73" i="9"/>
  <c r="C74" i="9"/>
  <c r="D74" i="9"/>
  <c r="E74" i="9"/>
  <c r="F74" i="9"/>
  <c r="G74" i="9"/>
  <c r="C75" i="9"/>
  <c r="D75" i="9"/>
  <c r="E75" i="9"/>
  <c r="F75" i="9"/>
  <c r="G75" i="9"/>
  <c r="C76" i="9"/>
  <c r="D76" i="9"/>
  <c r="E76" i="9"/>
  <c r="F76" i="9"/>
  <c r="G76" i="9"/>
  <c r="C77" i="9"/>
  <c r="D77" i="9"/>
  <c r="E77" i="9"/>
  <c r="F77" i="9"/>
  <c r="G77" i="9"/>
  <c r="C78" i="9"/>
  <c r="D78" i="9"/>
  <c r="E78" i="9"/>
  <c r="F78" i="9"/>
  <c r="G78" i="9"/>
  <c r="C79" i="9"/>
  <c r="D79" i="9"/>
  <c r="E79" i="9"/>
  <c r="F79" i="9"/>
  <c r="G79" i="9"/>
  <c r="C80" i="9"/>
  <c r="D80" i="9"/>
  <c r="E80" i="9"/>
  <c r="F80" i="9"/>
  <c r="G80" i="9"/>
  <c r="C81" i="9"/>
  <c r="D81" i="9"/>
  <c r="E81" i="9"/>
  <c r="F81" i="9"/>
  <c r="G81" i="9"/>
  <c r="C82" i="9"/>
  <c r="D82" i="9"/>
  <c r="E82" i="9"/>
  <c r="F82" i="9"/>
  <c r="G82" i="9"/>
  <c r="C83" i="9"/>
  <c r="D83" i="9"/>
  <c r="E83" i="9"/>
  <c r="F83" i="9"/>
  <c r="G83" i="9"/>
  <c r="C84" i="9"/>
  <c r="D84" i="9"/>
  <c r="E84" i="9"/>
  <c r="F84" i="9"/>
  <c r="G84" i="9"/>
  <c r="C85" i="9"/>
  <c r="D85" i="9"/>
  <c r="E85" i="9"/>
  <c r="F85" i="9"/>
  <c r="K85" i="9" s="1"/>
  <c r="G85" i="9"/>
  <c r="C86" i="9"/>
  <c r="D86" i="9"/>
  <c r="E86" i="9"/>
  <c r="F86" i="9"/>
  <c r="G86" i="9"/>
  <c r="C87" i="9"/>
  <c r="D87" i="9"/>
  <c r="E87" i="9"/>
  <c r="F87" i="9"/>
  <c r="G87" i="9"/>
  <c r="C88" i="9"/>
  <c r="D88" i="9"/>
  <c r="E88" i="9"/>
  <c r="F88" i="9"/>
  <c r="G88" i="9"/>
  <c r="C89" i="9"/>
  <c r="D89" i="9"/>
  <c r="E89" i="9"/>
  <c r="F89" i="9"/>
  <c r="G89" i="9"/>
  <c r="C90" i="9"/>
  <c r="D90" i="9"/>
  <c r="E90" i="9"/>
  <c r="F90" i="9"/>
  <c r="G90" i="9"/>
  <c r="C91" i="9"/>
  <c r="D91" i="9"/>
  <c r="E91" i="9"/>
  <c r="F91" i="9"/>
  <c r="G91" i="9"/>
  <c r="C92" i="9"/>
  <c r="D92" i="9"/>
  <c r="E92" i="9"/>
  <c r="F92" i="9"/>
  <c r="G92" i="9"/>
  <c r="C93" i="9"/>
  <c r="D93" i="9"/>
  <c r="E93" i="9"/>
  <c r="F93" i="9"/>
  <c r="G93" i="9"/>
  <c r="C94" i="9"/>
  <c r="D94" i="9"/>
  <c r="E94" i="9"/>
  <c r="F94" i="9"/>
  <c r="G94" i="9"/>
  <c r="C95" i="9"/>
  <c r="D95" i="9"/>
  <c r="E95" i="9"/>
  <c r="F95" i="9"/>
  <c r="G95" i="9"/>
  <c r="C96" i="9"/>
  <c r="D96" i="9"/>
  <c r="E96" i="9"/>
  <c r="F96" i="9"/>
  <c r="G96" i="9"/>
  <c r="C97" i="9"/>
  <c r="D97" i="9"/>
  <c r="E97" i="9"/>
  <c r="F97" i="9"/>
  <c r="G97" i="9"/>
  <c r="C98" i="9"/>
  <c r="D98" i="9"/>
  <c r="E98" i="9"/>
  <c r="F98" i="9"/>
  <c r="G98" i="9"/>
  <c r="C99" i="9"/>
  <c r="D99" i="9"/>
  <c r="E99" i="9"/>
  <c r="F99" i="9"/>
  <c r="G99" i="9"/>
  <c r="C100" i="9"/>
  <c r="D100" i="9"/>
  <c r="E100" i="9"/>
  <c r="F100" i="9"/>
  <c r="G100" i="9"/>
  <c r="C101" i="9"/>
  <c r="D101" i="9"/>
  <c r="E101" i="9"/>
  <c r="F101" i="9"/>
  <c r="G101" i="9"/>
  <c r="C102" i="9"/>
  <c r="D102" i="9"/>
  <c r="E102" i="9"/>
  <c r="F102" i="9"/>
  <c r="G102" i="9"/>
  <c r="C103" i="9"/>
  <c r="D103" i="9"/>
  <c r="E103" i="9"/>
  <c r="F103" i="9"/>
  <c r="G103" i="9"/>
  <c r="C104" i="9"/>
  <c r="D104" i="9"/>
  <c r="E104" i="9"/>
  <c r="F104" i="9"/>
  <c r="G104" i="9"/>
  <c r="C105" i="9"/>
  <c r="I105" i="9" s="1"/>
  <c r="D105" i="9"/>
  <c r="E105" i="9"/>
  <c r="F105" i="9"/>
  <c r="G105" i="9"/>
  <c r="C106" i="9"/>
  <c r="J106" i="9" s="1"/>
  <c r="D106" i="9"/>
  <c r="E106" i="9"/>
  <c r="F106" i="9"/>
  <c r="G106" i="9"/>
  <c r="I106" i="9"/>
  <c r="C107" i="9"/>
  <c r="H107" i="9" s="1"/>
  <c r="D107" i="9"/>
  <c r="E107" i="9"/>
  <c r="F107" i="9"/>
  <c r="G107" i="9"/>
  <c r="C108" i="9"/>
  <c r="K108" i="9" s="1"/>
  <c r="D108" i="9"/>
  <c r="E108" i="9"/>
  <c r="F108" i="9"/>
  <c r="G108" i="9"/>
  <c r="C109" i="9"/>
  <c r="D109" i="9"/>
  <c r="E109" i="9"/>
  <c r="F109" i="9"/>
  <c r="G109" i="9"/>
  <c r="C110" i="9"/>
  <c r="D110" i="9"/>
  <c r="E110" i="9"/>
  <c r="F110" i="9"/>
  <c r="G110" i="9"/>
  <c r="C111" i="9"/>
  <c r="D111" i="9"/>
  <c r="E111" i="9"/>
  <c r="F111" i="9"/>
  <c r="G111" i="9"/>
  <c r="C112" i="9"/>
  <c r="D112" i="9"/>
  <c r="H112" i="9" s="1"/>
  <c r="E112" i="9"/>
  <c r="F112" i="9"/>
  <c r="G112" i="9"/>
  <c r="C113" i="9"/>
  <c r="D113" i="9"/>
  <c r="E113" i="9"/>
  <c r="F113" i="9"/>
  <c r="G113" i="9"/>
  <c r="C114" i="9"/>
  <c r="D114" i="9"/>
  <c r="E114" i="9"/>
  <c r="F114" i="9"/>
  <c r="G114" i="9"/>
  <c r="C115" i="9"/>
  <c r="D115" i="9"/>
  <c r="E115" i="9"/>
  <c r="F115" i="9"/>
  <c r="G115" i="9"/>
  <c r="C116" i="9"/>
  <c r="D116" i="9"/>
  <c r="E116" i="9"/>
  <c r="F116" i="9"/>
  <c r="G116" i="9"/>
  <c r="C117" i="9"/>
  <c r="D117" i="9"/>
  <c r="E117" i="9"/>
  <c r="F117" i="9"/>
  <c r="G117" i="9"/>
  <c r="C118" i="9"/>
  <c r="D118" i="9"/>
  <c r="E118" i="9"/>
  <c r="F118" i="9"/>
  <c r="G118" i="9"/>
  <c r="C119" i="9"/>
  <c r="D119" i="9"/>
  <c r="E119" i="9"/>
  <c r="F119" i="9"/>
  <c r="G119" i="9"/>
  <c r="C120" i="9"/>
  <c r="D120" i="9"/>
  <c r="E120" i="9"/>
  <c r="F120" i="9"/>
  <c r="G120" i="9"/>
  <c r="C121" i="9"/>
  <c r="D121" i="9"/>
  <c r="L121" i="9" s="1"/>
  <c r="E121" i="9"/>
  <c r="F121" i="9"/>
  <c r="G121" i="9"/>
  <c r="C122" i="9"/>
  <c r="D122" i="9"/>
  <c r="E122" i="9"/>
  <c r="F122" i="9"/>
  <c r="G122" i="9"/>
  <c r="C123" i="9"/>
  <c r="D123" i="9"/>
  <c r="E123" i="9"/>
  <c r="F123" i="9"/>
  <c r="G123" i="9"/>
  <c r="C124" i="9"/>
  <c r="D124" i="9"/>
  <c r="E124" i="9"/>
  <c r="F124" i="9"/>
  <c r="G124" i="9"/>
  <c r="C125" i="9"/>
  <c r="D125" i="9"/>
  <c r="E125" i="9"/>
  <c r="F125" i="9"/>
  <c r="G125" i="9"/>
  <c r="C126" i="9"/>
  <c r="D126" i="9"/>
  <c r="E126" i="9"/>
  <c r="F126" i="9"/>
  <c r="G126" i="9"/>
  <c r="C127" i="9"/>
  <c r="D127" i="9"/>
  <c r="E127" i="9"/>
  <c r="F127" i="9"/>
  <c r="G127" i="9"/>
  <c r="C128" i="9"/>
  <c r="D128" i="9"/>
  <c r="E128" i="9"/>
  <c r="F128" i="9"/>
  <c r="G128" i="9"/>
  <c r="C129" i="9"/>
  <c r="H129" i="9" s="1"/>
  <c r="D129" i="9"/>
  <c r="E129" i="9"/>
  <c r="F129" i="9"/>
  <c r="G129" i="9"/>
  <c r="K129" i="9"/>
  <c r="C130" i="9"/>
  <c r="H130" i="9" s="1"/>
  <c r="D130" i="9"/>
  <c r="E130" i="9"/>
  <c r="F130" i="9"/>
  <c r="G130" i="9"/>
  <c r="C131" i="9"/>
  <c r="D131" i="9"/>
  <c r="E131" i="9"/>
  <c r="F131" i="9"/>
  <c r="G131" i="9"/>
  <c r="C132" i="9"/>
  <c r="H132" i="9" s="1"/>
  <c r="D132" i="9"/>
  <c r="E132" i="9"/>
  <c r="F132" i="9"/>
  <c r="G132" i="9"/>
  <c r="C133" i="9"/>
  <c r="H133" i="9" s="1"/>
  <c r="D133" i="9"/>
  <c r="E133" i="9"/>
  <c r="F133" i="9"/>
  <c r="G133" i="9"/>
  <c r="K133" i="9"/>
  <c r="L133" i="9"/>
  <c r="C134" i="9"/>
  <c r="H134" i="9" s="1"/>
  <c r="D134" i="9"/>
  <c r="E134" i="9"/>
  <c r="F134" i="9"/>
  <c r="G134" i="9"/>
  <c r="C135" i="9"/>
  <c r="L135" i="9" s="1"/>
  <c r="D135" i="9"/>
  <c r="E135" i="9"/>
  <c r="F135" i="9"/>
  <c r="G135" i="9"/>
  <c r="C136" i="9"/>
  <c r="I136" i="9" s="1"/>
  <c r="D136" i="9"/>
  <c r="E136" i="9"/>
  <c r="F136" i="9"/>
  <c r="G136" i="9"/>
  <c r="H136" i="9"/>
  <c r="C137" i="9"/>
  <c r="D137" i="9"/>
  <c r="E137" i="9"/>
  <c r="F137" i="9"/>
  <c r="G137" i="9"/>
  <c r="C138" i="9"/>
  <c r="L138" i="9" s="1"/>
  <c r="D138" i="9"/>
  <c r="E138" i="9"/>
  <c r="F138" i="9"/>
  <c r="G138" i="9"/>
  <c r="C139" i="9"/>
  <c r="J139" i="9" s="1"/>
  <c r="D139" i="9"/>
  <c r="H139" i="9" s="1"/>
  <c r="E139" i="9"/>
  <c r="F139" i="9"/>
  <c r="G139" i="9"/>
  <c r="C140" i="9"/>
  <c r="I140" i="9" s="1"/>
  <c r="D140" i="9"/>
  <c r="E140" i="9"/>
  <c r="F140" i="9"/>
  <c r="G140" i="9"/>
  <c r="C141" i="9"/>
  <c r="H141" i="9" s="1"/>
  <c r="D141" i="9"/>
  <c r="E141" i="9"/>
  <c r="F141" i="9"/>
  <c r="G141" i="9"/>
  <c r="J141" i="9"/>
  <c r="L141" i="9"/>
  <c r="C142" i="9"/>
  <c r="H142" i="9" s="1"/>
  <c r="D142" i="9"/>
  <c r="E142" i="9"/>
  <c r="F142" i="9"/>
  <c r="G142" i="9"/>
  <c r="C143" i="9"/>
  <c r="L143" i="9" s="1"/>
  <c r="D143" i="9"/>
  <c r="E143" i="9"/>
  <c r="F143" i="9"/>
  <c r="G143" i="9"/>
  <c r="C144" i="9"/>
  <c r="I144" i="9" s="1"/>
  <c r="D144" i="9"/>
  <c r="E144" i="9"/>
  <c r="F144" i="9"/>
  <c r="G144" i="9"/>
  <c r="C145" i="9"/>
  <c r="H145" i="9" s="1"/>
  <c r="D145" i="9"/>
  <c r="E145" i="9"/>
  <c r="F145" i="9"/>
  <c r="G145" i="9"/>
  <c r="C146" i="9"/>
  <c r="H146" i="9" s="1"/>
  <c r="D146" i="9"/>
  <c r="E146" i="9"/>
  <c r="F146" i="9"/>
  <c r="G146" i="9"/>
  <c r="C147" i="9"/>
  <c r="L147" i="9" s="1"/>
  <c r="D147" i="9"/>
  <c r="E147" i="9"/>
  <c r="F147" i="9"/>
  <c r="G147" i="9"/>
  <c r="I147" i="9"/>
  <c r="K147" i="9"/>
  <c r="C148" i="9"/>
  <c r="I148" i="9" s="1"/>
  <c r="D148" i="9"/>
  <c r="E148" i="9"/>
  <c r="F148" i="9"/>
  <c r="G148" i="9"/>
  <c r="C149" i="9"/>
  <c r="H149" i="9" s="1"/>
  <c r="D149" i="9"/>
  <c r="E149" i="9"/>
  <c r="F149" i="9"/>
  <c r="G149" i="9"/>
  <c r="K149" i="9"/>
  <c r="C150" i="9"/>
  <c r="H150" i="9" s="1"/>
  <c r="D150" i="9"/>
  <c r="E150" i="9"/>
  <c r="F150" i="9"/>
  <c r="G150" i="9"/>
  <c r="C151" i="9"/>
  <c r="L151" i="9" s="1"/>
  <c r="D151" i="9"/>
  <c r="E151" i="9"/>
  <c r="F151" i="9"/>
  <c r="G151" i="9"/>
  <c r="C152" i="9"/>
  <c r="I152" i="9" s="1"/>
  <c r="D152" i="9"/>
  <c r="E152" i="9"/>
  <c r="F152" i="9"/>
  <c r="G152" i="9"/>
  <c r="C153" i="9"/>
  <c r="H153" i="9" s="1"/>
  <c r="D153" i="9"/>
  <c r="E153" i="9"/>
  <c r="F153" i="9"/>
  <c r="G153" i="9"/>
  <c r="C154" i="9"/>
  <c r="D154" i="9"/>
  <c r="E154" i="9"/>
  <c r="F154" i="9"/>
  <c r="G154" i="9"/>
  <c r="C155" i="9"/>
  <c r="D155" i="9"/>
  <c r="E155" i="9"/>
  <c r="F155" i="9"/>
  <c r="G155" i="9"/>
  <c r="C156" i="9"/>
  <c r="D156" i="9"/>
  <c r="E156" i="9"/>
  <c r="F156" i="9"/>
  <c r="G156" i="9"/>
  <c r="C157" i="9"/>
  <c r="D157" i="9"/>
  <c r="E157" i="9"/>
  <c r="F157" i="9"/>
  <c r="G157" i="9"/>
  <c r="C158" i="9"/>
  <c r="H158" i="9" s="1"/>
  <c r="D158" i="9"/>
  <c r="E158" i="9"/>
  <c r="F158" i="9"/>
  <c r="G158" i="9"/>
  <c r="C159" i="9"/>
  <c r="L159" i="9" s="1"/>
  <c r="D159" i="9"/>
  <c r="E159" i="9"/>
  <c r="F159" i="9"/>
  <c r="G159" i="9"/>
  <c r="C160" i="9"/>
  <c r="D160" i="9"/>
  <c r="E160" i="9"/>
  <c r="F160" i="9"/>
  <c r="G160" i="9"/>
  <c r="C161" i="9"/>
  <c r="D161" i="9"/>
  <c r="E161" i="9"/>
  <c r="F161" i="9"/>
  <c r="G161" i="9"/>
  <c r="C162" i="9"/>
  <c r="J162" i="9" s="1"/>
  <c r="D162" i="9"/>
  <c r="E162" i="9"/>
  <c r="F162" i="9"/>
  <c r="G162" i="9"/>
  <c r="C163" i="9"/>
  <c r="L163" i="9" s="1"/>
  <c r="D163" i="9"/>
  <c r="E163" i="9"/>
  <c r="F163" i="9"/>
  <c r="G163" i="9"/>
  <c r="C164" i="9"/>
  <c r="D164" i="9"/>
  <c r="E164" i="9"/>
  <c r="F164" i="9"/>
  <c r="G164" i="9"/>
  <c r="C165" i="9"/>
  <c r="D165" i="9"/>
  <c r="E165" i="9"/>
  <c r="F165" i="9"/>
  <c r="G165" i="9"/>
  <c r="C166" i="9"/>
  <c r="D166" i="9"/>
  <c r="E166" i="9"/>
  <c r="F166" i="9"/>
  <c r="G166" i="9"/>
  <c r="C167" i="9"/>
  <c r="L167" i="9" s="1"/>
  <c r="D167" i="9"/>
  <c r="E167" i="9"/>
  <c r="F167" i="9"/>
  <c r="G167" i="9"/>
  <c r="C168" i="9"/>
  <c r="D168" i="9"/>
  <c r="E168" i="9"/>
  <c r="F168" i="9"/>
  <c r="G168" i="9"/>
  <c r="C169" i="9"/>
  <c r="H169" i="9" s="1"/>
  <c r="D169" i="9"/>
  <c r="E169" i="9"/>
  <c r="F169" i="9"/>
  <c r="G169" i="9"/>
  <c r="C170" i="9"/>
  <c r="K170" i="9" s="1"/>
  <c r="D170" i="9"/>
  <c r="E170" i="9"/>
  <c r="F170" i="9"/>
  <c r="G170" i="9"/>
  <c r="C171" i="9"/>
  <c r="D171" i="9"/>
  <c r="E171" i="9"/>
  <c r="F171" i="9"/>
  <c r="G171" i="9"/>
  <c r="C172" i="9"/>
  <c r="D172" i="9"/>
  <c r="E172" i="9"/>
  <c r="F172" i="9"/>
  <c r="G172" i="9"/>
  <c r="C173" i="9"/>
  <c r="D173" i="9"/>
  <c r="E173" i="9"/>
  <c r="F173" i="9"/>
  <c r="G173" i="9"/>
  <c r="C174" i="9"/>
  <c r="D174" i="9"/>
  <c r="E174" i="9"/>
  <c r="F174" i="9"/>
  <c r="G174" i="9"/>
  <c r="C175" i="9"/>
  <c r="D175" i="9"/>
  <c r="E175" i="9"/>
  <c r="F175" i="9"/>
  <c r="G175" i="9"/>
  <c r="C176" i="9"/>
  <c r="D176" i="9"/>
  <c r="E176" i="9"/>
  <c r="F176" i="9"/>
  <c r="G176" i="9"/>
  <c r="C177" i="9"/>
  <c r="D177" i="9"/>
  <c r="E177" i="9"/>
  <c r="F177" i="9"/>
  <c r="G177" i="9"/>
  <c r="C178" i="9"/>
  <c r="K178" i="9" s="1"/>
  <c r="D178" i="9"/>
  <c r="E178" i="9"/>
  <c r="F178" i="9"/>
  <c r="G178" i="9"/>
  <c r="L178" i="9"/>
  <c r="C179" i="9"/>
  <c r="D179" i="9"/>
  <c r="E179" i="9"/>
  <c r="F179" i="9"/>
  <c r="G179" i="9"/>
  <c r="C180" i="9"/>
  <c r="D180" i="9"/>
  <c r="E180" i="9"/>
  <c r="F180" i="9"/>
  <c r="G180" i="9"/>
  <c r="L180" i="9"/>
  <c r="C181" i="9"/>
  <c r="D181" i="9"/>
  <c r="E181" i="9"/>
  <c r="F181" i="9"/>
  <c r="G181" i="9"/>
  <c r="C182" i="9"/>
  <c r="D182" i="9"/>
  <c r="E182" i="9"/>
  <c r="F182" i="9"/>
  <c r="G182" i="9"/>
  <c r="C183" i="9"/>
  <c r="L183" i="9" s="1"/>
  <c r="D183" i="9"/>
  <c r="E183" i="9"/>
  <c r="F183" i="9"/>
  <c r="G183" i="9"/>
  <c r="I183" i="9"/>
  <c r="K183" i="9"/>
  <c r="C184" i="9"/>
  <c r="D184" i="9"/>
  <c r="E184" i="9"/>
  <c r="F184" i="9"/>
  <c r="G184" i="9"/>
  <c r="H184" i="9"/>
  <c r="L184" i="9"/>
  <c r="C185" i="9"/>
  <c r="D185" i="9"/>
  <c r="E185" i="9"/>
  <c r="F185" i="9"/>
  <c r="G185" i="9"/>
  <c r="C186" i="9"/>
  <c r="D186" i="9"/>
  <c r="E186" i="9"/>
  <c r="F186" i="9"/>
  <c r="G186" i="9"/>
  <c r="C187" i="9"/>
  <c r="D187" i="9"/>
  <c r="E187" i="9"/>
  <c r="F187" i="9"/>
  <c r="G187" i="9"/>
  <c r="C188" i="9"/>
  <c r="J188" i="9" s="1"/>
  <c r="D188" i="9"/>
  <c r="E188" i="9"/>
  <c r="F188" i="9"/>
  <c r="G188" i="9"/>
  <c r="C189" i="9"/>
  <c r="H189" i="9" s="1"/>
  <c r="D189" i="9"/>
  <c r="E189" i="9"/>
  <c r="F189" i="9"/>
  <c r="G189" i="9"/>
  <c r="C190" i="9"/>
  <c r="J190" i="9" s="1"/>
  <c r="D190" i="9"/>
  <c r="E190" i="9"/>
  <c r="F190" i="9"/>
  <c r="G190" i="9"/>
  <c r="K190" i="9"/>
  <c r="C191" i="9"/>
  <c r="L191" i="9" s="1"/>
  <c r="D191" i="9"/>
  <c r="E191" i="9"/>
  <c r="F191" i="9"/>
  <c r="G191" i="9"/>
  <c r="C192" i="9"/>
  <c r="J192" i="9" s="1"/>
  <c r="D192" i="9"/>
  <c r="E192" i="9"/>
  <c r="F192" i="9"/>
  <c r="G192" i="9"/>
  <c r="C193" i="9"/>
  <c r="H193" i="9" s="1"/>
  <c r="D193" i="9"/>
  <c r="E193" i="9"/>
  <c r="F193" i="9"/>
  <c r="G193" i="9"/>
  <c r="L193" i="9"/>
  <c r="C194" i="9"/>
  <c r="D194" i="9"/>
  <c r="E194" i="9"/>
  <c r="F194" i="9"/>
  <c r="G194" i="9"/>
  <c r="C195" i="9"/>
  <c r="L195" i="9" s="1"/>
  <c r="D195" i="9"/>
  <c r="E195" i="9"/>
  <c r="F195" i="9"/>
  <c r="G195" i="9"/>
  <c r="C196" i="9"/>
  <c r="D196" i="9"/>
  <c r="E196" i="9"/>
  <c r="F196" i="9"/>
  <c r="G196" i="9"/>
  <c r="C197" i="9"/>
  <c r="D197" i="9"/>
  <c r="E197" i="9"/>
  <c r="F197" i="9"/>
  <c r="G197" i="9"/>
  <c r="C198" i="9"/>
  <c r="D198" i="9"/>
  <c r="E198" i="9"/>
  <c r="F198" i="9"/>
  <c r="G198" i="9"/>
  <c r="C199" i="9"/>
  <c r="D199" i="9"/>
  <c r="E199" i="9"/>
  <c r="F199" i="9"/>
  <c r="G199" i="9"/>
  <c r="C200" i="9"/>
  <c r="D200" i="9"/>
  <c r="E200" i="9"/>
  <c r="F200" i="9"/>
  <c r="G200" i="9"/>
  <c r="C201" i="9"/>
  <c r="D201" i="9"/>
  <c r="E201" i="9"/>
  <c r="F201" i="9"/>
  <c r="G201" i="9"/>
  <c r="C202" i="9"/>
  <c r="D202" i="9"/>
  <c r="E202" i="9"/>
  <c r="F202" i="9"/>
  <c r="G202" i="9"/>
  <c r="C203" i="9"/>
  <c r="D203" i="9"/>
  <c r="E203" i="9"/>
  <c r="F203" i="9"/>
  <c r="G203" i="9"/>
  <c r="C204" i="9"/>
  <c r="D204" i="9"/>
  <c r="E204" i="9"/>
  <c r="F204" i="9"/>
  <c r="G204" i="9"/>
  <c r="C205" i="9"/>
  <c r="D205" i="9"/>
  <c r="E205" i="9"/>
  <c r="F205" i="9"/>
  <c r="G205" i="9"/>
  <c r="C206" i="9"/>
  <c r="D206" i="9"/>
  <c r="E206" i="9"/>
  <c r="F206" i="9"/>
  <c r="G206" i="9"/>
  <c r="C207" i="9"/>
  <c r="D207" i="9"/>
  <c r="E207" i="9"/>
  <c r="F207" i="9"/>
  <c r="G207" i="9"/>
  <c r="C208" i="9"/>
  <c r="D208" i="9"/>
  <c r="E208" i="9"/>
  <c r="F208" i="9"/>
  <c r="G208" i="9"/>
  <c r="C209" i="9"/>
  <c r="D209" i="9"/>
  <c r="E209" i="9"/>
  <c r="F209" i="9"/>
  <c r="G209" i="9"/>
  <c r="C210" i="9"/>
  <c r="D210" i="9"/>
  <c r="E210" i="9"/>
  <c r="F210" i="9"/>
  <c r="G210" i="9"/>
  <c r="C211" i="9"/>
  <c r="D211" i="9"/>
  <c r="E211" i="9"/>
  <c r="F211" i="9"/>
  <c r="G211" i="9"/>
  <c r="C212" i="9"/>
  <c r="D212" i="9"/>
  <c r="E212" i="9"/>
  <c r="F212" i="9"/>
  <c r="G212" i="9"/>
  <c r="C213" i="9"/>
  <c r="D213" i="9"/>
  <c r="E213" i="9"/>
  <c r="F213" i="9"/>
  <c r="G213" i="9"/>
  <c r="C214" i="9"/>
  <c r="D214" i="9"/>
  <c r="E214" i="9"/>
  <c r="F214" i="9"/>
  <c r="G214" i="9"/>
  <c r="C215" i="9"/>
  <c r="K215" i="9" s="1"/>
  <c r="D215" i="9"/>
  <c r="E215" i="9"/>
  <c r="F215" i="9"/>
  <c r="G215" i="9"/>
  <c r="C216" i="9"/>
  <c r="D216" i="9"/>
  <c r="E216" i="9"/>
  <c r="F216" i="9"/>
  <c r="G216" i="9"/>
  <c r="C217" i="9"/>
  <c r="D217" i="9"/>
  <c r="E217" i="9"/>
  <c r="F217" i="9"/>
  <c r="G217" i="9"/>
  <c r="C218" i="9"/>
  <c r="D218" i="9"/>
  <c r="E218" i="9"/>
  <c r="F218" i="9"/>
  <c r="G218" i="9"/>
  <c r="C219" i="9"/>
  <c r="D219" i="9"/>
  <c r="E219" i="9"/>
  <c r="F219" i="9"/>
  <c r="G219" i="9"/>
  <c r="C220" i="9"/>
  <c r="D220" i="9"/>
  <c r="E220" i="9"/>
  <c r="F220" i="9"/>
  <c r="G220" i="9"/>
  <c r="C221" i="9"/>
  <c r="D221" i="9"/>
  <c r="E221" i="9"/>
  <c r="F221" i="9"/>
  <c r="G221" i="9"/>
  <c r="C222" i="9"/>
  <c r="D222" i="9"/>
  <c r="E222" i="9"/>
  <c r="F222" i="9"/>
  <c r="G222" i="9"/>
  <c r="C223" i="9"/>
  <c r="D223" i="9"/>
  <c r="E223" i="9"/>
  <c r="F223" i="9"/>
  <c r="G223" i="9"/>
  <c r="C224" i="9"/>
  <c r="D224" i="9"/>
  <c r="E224" i="9"/>
  <c r="F224" i="9"/>
  <c r="G224" i="9"/>
  <c r="C225" i="9"/>
  <c r="D225" i="9"/>
  <c r="E225" i="9"/>
  <c r="F225" i="9"/>
  <c r="G225" i="9"/>
  <c r="C226" i="9"/>
  <c r="D226" i="9"/>
  <c r="E226" i="9"/>
  <c r="F226" i="9"/>
  <c r="G226" i="9"/>
  <c r="C227" i="9"/>
  <c r="D227" i="9"/>
  <c r="E227" i="9"/>
  <c r="F227" i="9"/>
  <c r="G227" i="9"/>
  <c r="C228" i="9"/>
  <c r="D228" i="9"/>
  <c r="E228" i="9"/>
  <c r="F228" i="9"/>
  <c r="G228" i="9"/>
  <c r="C229" i="9"/>
  <c r="D229" i="9"/>
  <c r="E229" i="9"/>
  <c r="F229" i="9"/>
  <c r="G229" i="9"/>
  <c r="C230" i="9"/>
  <c r="D230" i="9"/>
  <c r="E230" i="9"/>
  <c r="F230" i="9"/>
  <c r="G230" i="9"/>
  <c r="C231" i="9"/>
  <c r="D231" i="9"/>
  <c r="E231" i="9"/>
  <c r="F231" i="9"/>
  <c r="G231" i="9"/>
  <c r="C232" i="9"/>
  <c r="D232" i="9"/>
  <c r="E232" i="9"/>
  <c r="F232" i="9"/>
  <c r="G232" i="9"/>
  <c r="C233" i="9"/>
  <c r="D233" i="9"/>
  <c r="E233" i="9"/>
  <c r="F233" i="9"/>
  <c r="G233" i="9"/>
  <c r="C234" i="9"/>
  <c r="D234" i="9"/>
  <c r="E234" i="9"/>
  <c r="F234" i="9"/>
  <c r="G234" i="9"/>
  <c r="C235" i="9"/>
  <c r="D235" i="9"/>
  <c r="E235" i="9"/>
  <c r="F235" i="9"/>
  <c r="G235" i="9"/>
  <c r="C236" i="9"/>
  <c r="K236" i="9" s="1"/>
  <c r="D236" i="9"/>
  <c r="E236" i="9"/>
  <c r="F236" i="9"/>
  <c r="G236" i="9"/>
  <c r="C237" i="9"/>
  <c r="D237" i="9"/>
  <c r="E237" i="9"/>
  <c r="F237" i="9"/>
  <c r="G237" i="9"/>
  <c r="C238" i="9"/>
  <c r="D238" i="9"/>
  <c r="E238" i="9"/>
  <c r="F238" i="9"/>
  <c r="G238" i="9"/>
  <c r="C239" i="9"/>
  <c r="D239" i="9"/>
  <c r="E239" i="9"/>
  <c r="F239" i="9"/>
  <c r="G239" i="9"/>
  <c r="C240" i="9"/>
  <c r="D240" i="9"/>
  <c r="E240" i="9"/>
  <c r="F240" i="9"/>
  <c r="G240" i="9"/>
  <c r="C241" i="9"/>
  <c r="D241" i="9"/>
  <c r="E241" i="9"/>
  <c r="F241" i="9"/>
  <c r="G241" i="9"/>
  <c r="C242" i="9"/>
  <c r="D242" i="9"/>
  <c r="E242" i="9"/>
  <c r="F242" i="9"/>
  <c r="G242" i="9"/>
  <c r="C243" i="9"/>
  <c r="D243" i="9"/>
  <c r="E243" i="9"/>
  <c r="F243" i="9"/>
  <c r="G243" i="9"/>
  <c r="C244" i="9"/>
  <c r="D244" i="9"/>
  <c r="E244" i="9"/>
  <c r="F244" i="9"/>
  <c r="G244" i="9"/>
  <c r="C245" i="9"/>
  <c r="D245" i="9"/>
  <c r="E245" i="9"/>
  <c r="F245" i="9"/>
  <c r="G245" i="9"/>
  <c r="C246" i="9"/>
  <c r="D246" i="9"/>
  <c r="E246" i="9"/>
  <c r="F246" i="9"/>
  <c r="G246" i="9"/>
  <c r="C247" i="9"/>
  <c r="D247" i="9"/>
  <c r="E247" i="9"/>
  <c r="F247" i="9"/>
  <c r="G247" i="9"/>
  <c r="C248" i="9"/>
  <c r="D248" i="9"/>
  <c r="E248" i="9"/>
  <c r="F248" i="9"/>
  <c r="G248" i="9"/>
  <c r="C249" i="9"/>
  <c r="D249" i="9"/>
  <c r="E249" i="9"/>
  <c r="F249" i="9"/>
  <c r="G249" i="9"/>
  <c r="C250" i="9"/>
  <c r="D250" i="9"/>
  <c r="E250" i="9"/>
  <c r="F250" i="9"/>
  <c r="G250" i="9"/>
  <c r="C251" i="9"/>
  <c r="D251" i="9"/>
  <c r="E251" i="9"/>
  <c r="F251" i="9"/>
  <c r="G251" i="9"/>
  <c r="C252" i="9"/>
  <c r="D252" i="9"/>
  <c r="E252" i="9"/>
  <c r="F252" i="9"/>
  <c r="G252" i="9"/>
  <c r="C253" i="9"/>
  <c r="D253" i="9"/>
  <c r="E253" i="9"/>
  <c r="F253" i="9"/>
  <c r="G253" i="9"/>
  <c r="C254" i="9"/>
  <c r="D254" i="9"/>
  <c r="E254" i="9"/>
  <c r="F254" i="9"/>
  <c r="G254" i="9"/>
  <c r="C255" i="9"/>
  <c r="D255" i="9"/>
  <c r="E255" i="9"/>
  <c r="F255" i="9"/>
  <c r="G255" i="9"/>
  <c r="C256" i="9"/>
  <c r="D256" i="9"/>
  <c r="E256" i="9"/>
  <c r="F256" i="9"/>
  <c r="G256" i="9"/>
  <c r="C257" i="9"/>
  <c r="D257" i="9"/>
  <c r="E257" i="9"/>
  <c r="F257" i="9"/>
  <c r="G257" i="9"/>
  <c r="C258" i="9"/>
  <c r="D258" i="9"/>
  <c r="E258" i="9"/>
  <c r="F258" i="9"/>
  <c r="G258" i="9"/>
  <c r="C259" i="9"/>
  <c r="D259" i="9"/>
  <c r="E259" i="9"/>
  <c r="F259" i="9"/>
  <c r="G259" i="9"/>
  <c r="C260" i="9"/>
  <c r="D260" i="9"/>
  <c r="E260" i="9"/>
  <c r="F260" i="9"/>
  <c r="G260" i="9"/>
  <c r="C261" i="9"/>
  <c r="D261" i="9"/>
  <c r="E261" i="9"/>
  <c r="F261" i="9"/>
  <c r="G261" i="9"/>
  <c r="C262" i="9"/>
  <c r="D262" i="9"/>
  <c r="E262" i="9"/>
  <c r="F262" i="9"/>
  <c r="G262" i="9"/>
  <c r="C263" i="9"/>
  <c r="D263" i="9"/>
  <c r="E263" i="9"/>
  <c r="F263" i="9"/>
  <c r="G263" i="9"/>
  <c r="C264" i="9"/>
  <c r="D264" i="9"/>
  <c r="E264" i="9"/>
  <c r="F264" i="9"/>
  <c r="G264" i="9"/>
  <c r="C265" i="9"/>
  <c r="D265" i="9"/>
  <c r="E265" i="9"/>
  <c r="F265" i="9"/>
  <c r="G265" i="9"/>
  <c r="C266" i="9"/>
  <c r="D266" i="9"/>
  <c r="E266" i="9"/>
  <c r="F266" i="9"/>
  <c r="G266" i="9"/>
  <c r="C267" i="9"/>
  <c r="D267" i="9"/>
  <c r="E267" i="9"/>
  <c r="F267" i="9"/>
  <c r="G267" i="9"/>
  <c r="C268" i="9"/>
  <c r="D268" i="9"/>
  <c r="E268" i="9"/>
  <c r="F268" i="9"/>
  <c r="G268" i="9"/>
  <c r="C269" i="9"/>
  <c r="H269" i="9" s="1"/>
  <c r="D269" i="9"/>
  <c r="E269" i="9"/>
  <c r="F269" i="9"/>
  <c r="G269" i="9"/>
  <c r="C270" i="9"/>
  <c r="D270" i="9"/>
  <c r="K270" i="9" s="1"/>
  <c r="E270" i="9"/>
  <c r="F270" i="9"/>
  <c r="G270" i="9"/>
  <c r="C271" i="9"/>
  <c r="I271" i="9" s="1"/>
  <c r="D271" i="9"/>
  <c r="E271" i="9"/>
  <c r="F271" i="9"/>
  <c r="G271" i="9"/>
  <c r="C272" i="9"/>
  <c r="I272" i="9" s="1"/>
  <c r="D272" i="9"/>
  <c r="E272" i="9"/>
  <c r="F272" i="9"/>
  <c r="G272" i="9"/>
  <c r="C273" i="9"/>
  <c r="D273" i="9"/>
  <c r="E273" i="9"/>
  <c r="F273" i="9"/>
  <c r="G273" i="9"/>
  <c r="C274" i="9"/>
  <c r="D274" i="9"/>
  <c r="E274" i="9"/>
  <c r="F274" i="9"/>
  <c r="G274" i="9"/>
  <c r="C275" i="9"/>
  <c r="I275" i="9" s="1"/>
  <c r="D275" i="9"/>
  <c r="E275" i="9"/>
  <c r="F275" i="9"/>
  <c r="G275" i="9"/>
  <c r="C276" i="9"/>
  <c r="H276" i="9" s="1"/>
  <c r="D276" i="9"/>
  <c r="E276" i="9"/>
  <c r="F276" i="9"/>
  <c r="G276" i="9"/>
  <c r="C277" i="9"/>
  <c r="D277" i="9"/>
  <c r="E277" i="9"/>
  <c r="F277" i="9"/>
  <c r="G277" i="9"/>
  <c r="C278" i="9"/>
  <c r="D278" i="9"/>
  <c r="E278" i="9"/>
  <c r="F278" i="9"/>
  <c r="G278" i="9"/>
  <c r="C279" i="9"/>
  <c r="D279" i="9"/>
  <c r="E279" i="9"/>
  <c r="F279" i="9"/>
  <c r="G279" i="9"/>
  <c r="C280" i="9"/>
  <c r="D280" i="9"/>
  <c r="E280" i="9"/>
  <c r="F280" i="9"/>
  <c r="G280" i="9"/>
  <c r="C281" i="9"/>
  <c r="D281" i="9"/>
  <c r="E281" i="9"/>
  <c r="F281" i="9"/>
  <c r="G281" i="9"/>
  <c r="C282" i="9"/>
  <c r="D282" i="9"/>
  <c r="E282" i="9"/>
  <c r="F282" i="9"/>
  <c r="G282" i="9"/>
  <c r="C283" i="9"/>
  <c r="D283" i="9"/>
  <c r="E283" i="9"/>
  <c r="F283" i="9"/>
  <c r="G283" i="9"/>
  <c r="C284" i="9"/>
  <c r="D284" i="9"/>
  <c r="E284" i="9"/>
  <c r="F284" i="9"/>
  <c r="G284" i="9"/>
  <c r="C285" i="9"/>
  <c r="D285" i="9"/>
  <c r="E285" i="9"/>
  <c r="F285" i="9"/>
  <c r="G285" i="9"/>
  <c r="C286" i="9"/>
  <c r="D286" i="9"/>
  <c r="E286" i="9"/>
  <c r="F286" i="9"/>
  <c r="G286" i="9"/>
  <c r="C287" i="9"/>
  <c r="D287" i="9"/>
  <c r="E287" i="9"/>
  <c r="F287" i="9"/>
  <c r="G287" i="9"/>
  <c r="C288" i="9"/>
  <c r="D288" i="9"/>
  <c r="E288" i="9"/>
  <c r="F288" i="9"/>
  <c r="G288" i="9"/>
  <c r="C289" i="9"/>
  <c r="D289" i="9"/>
  <c r="E289" i="9"/>
  <c r="F289" i="9"/>
  <c r="G289" i="9"/>
  <c r="C290" i="9"/>
  <c r="D290" i="9"/>
  <c r="E290" i="9"/>
  <c r="F290" i="9"/>
  <c r="G290" i="9"/>
  <c r="C291" i="9"/>
  <c r="I291" i="9" s="1"/>
  <c r="D291" i="9"/>
  <c r="E291" i="9"/>
  <c r="F291" i="9"/>
  <c r="G291" i="9"/>
  <c r="K291" i="9"/>
  <c r="C292" i="9"/>
  <c r="H292" i="9" s="1"/>
  <c r="D292" i="9"/>
  <c r="E292" i="9"/>
  <c r="F292" i="9"/>
  <c r="G292" i="9"/>
  <c r="C293" i="9"/>
  <c r="H293" i="9" s="1"/>
  <c r="D293" i="9"/>
  <c r="E293" i="9"/>
  <c r="F293" i="9"/>
  <c r="G293" i="9"/>
  <c r="C294" i="9"/>
  <c r="D294" i="9"/>
  <c r="E294" i="9"/>
  <c r="F294" i="9"/>
  <c r="G294" i="9"/>
  <c r="C295" i="9"/>
  <c r="D295" i="9"/>
  <c r="E295" i="9"/>
  <c r="F295" i="9"/>
  <c r="G295" i="9"/>
  <c r="C296" i="9"/>
  <c r="I296" i="9" s="1"/>
  <c r="D296" i="9"/>
  <c r="E296" i="9"/>
  <c r="F296" i="9"/>
  <c r="G296" i="9"/>
  <c r="C297" i="9"/>
  <c r="H297" i="9" s="1"/>
  <c r="D297" i="9"/>
  <c r="E297" i="9"/>
  <c r="F297" i="9"/>
  <c r="G297" i="9"/>
  <c r="L297" i="9"/>
  <c r="C298" i="9"/>
  <c r="H298" i="9" s="1"/>
  <c r="D298" i="9"/>
  <c r="E298" i="9"/>
  <c r="F298" i="9"/>
  <c r="G298" i="9"/>
  <c r="C299" i="9"/>
  <c r="J299" i="9" s="1"/>
  <c r="D299" i="9"/>
  <c r="E299" i="9"/>
  <c r="F299" i="9"/>
  <c r="G299" i="9"/>
  <c r="C300" i="9"/>
  <c r="I300" i="9" s="1"/>
  <c r="D300" i="9"/>
  <c r="E300" i="9"/>
  <c r="F300" i="9"/>
  <c r="G300" i="9"/>
  <c r="C301" i="9"/>
  <c r="H301" i="9" s="1"/>
  <c r="D301" i="9"/>
  <c r="E301" i="9"/>
  <c r="F301" i="9"/>
  <c r="G301" i="9"/>
  <c r="K301" i="9"/>
  <c r="C302" i="9"/>
  <c r="H302" i="9" s="1"/>
  <c r="D302" i="9"/>
  <c r="E302" i="9"/>
  <c r="F302" i="9"/>
  <c r="G302" i="9"/>
  <c r="C303" i="9"/>
  <c r="J303" i="9" s="1"/>
  <c r="D303" i="9"/>
  <c r="E303" i="9"/>
  <c r="F303" i="9"/>
  <c r="G303" i="9"/>
  <c r="K303" i="9"/>
  <c r="C304" i="9"/>
  <c r="I304" i="9" s="1"/>
  <c r="D304" i="9"/>
  <c r="E304" i="9"/>
  <c r="F304" i="9"/>
  <c r="G304" i="9"/>
  <c r="C305" i="9"/>
  <c r="H305" i="9" s="1"/>
  <c r="D305" i="9"/>
  <c r="E305" i="9"/>
  <c r="F305" i="9"/>
  <c r="G305" i="9"/>
  <c r="K305" i="9"/>
  <c r="C306" i="9"/>
  <c r="H306" i="9" s="1"/>
  <c r="D306" i="9"/>
  <c r="E306" i="9"/>
  <c r="F306" i="9"/>
  <c r="G306" i="9"/>
  <c r="C307" i="9"/>
  <c r="J307" i="9" s="1"/>
  <c r="D307" i="9"/>
  <c r="E307" i="9"/>
  <c r="F307" i="9"/>
  <c r="G307" i="9"/>
  <c r="C308" i="9"/>
  <c r="I308" i="9" s="1"/>
  <c r="D308" i="9"/>
  <c r="E308" i="9"/>
  <c r="F308" i="9"/>
  <c r="G308" i="9"/>
  <c r="K308" i="9"/>
  <c r="C309" i="9"/>
  <c r="H309" i="9" s="1"/>
  <c r="D309" i="9"/>
  <c r="E309" i="9"/>
  <c r="F309" i="9"/>
  <c r="G309" i="9"/>
  <c r="C310" i="9"/>
  <c r="D310" i="9"/>
  <c r="E310" i="9"/>
  <c r="F310" i="9"/>
  <c r="G310" i="9"/>
  <c r="C311" i="9"/>
  <c r="L311" i="9" s="1"/>
  <c r="D311" i="9"/>
  <c r="E311" i="9"/>
  <c r="F311" i="9"/>
  <c r="G311" i="9"/>
  <c r="C312" i="9"/>
  <c r="H312" i="9" s="1"/>
  <c r="D312" i="9"/>
  <c r="E312" i="9"/>
  <c r="F312" i="9"/>
  <c r="G312" i="9"/>
  <c r="C313" i="9"/>
  <c r="H313" i="9" s="1"/>
  <c r="D313" i="9"/>
  <c r="E313" i="9"/>
  <c r="F313" i="9"/>
  <c r="G313" i="9"/>
  <c r="C314" i="9"/>
  <c r="J314" i="9" s="1"/>
  <c r="D314" i="9"/>
  <c r="E314" i="9"/>
  <c r="F314" i="9"/>
  <c r="G314" i="9"/>
  <c r="C315" i="9"/>
  <c r="L315" i="9" s="1"/>
  <c r="D315" i="9"/>
  <c r="E315" i="9"/>
  <c r="F315" i="9"/>
  <c r="G315" i="9"/>
  <c r="C316" i="9"/>
  <c r="H316" i="9" s="1"/>
  <c r="D316" i="9"/>
  <c r="E316" i="9"/>
  <c r="F316" i="9"/>
  <c r="G316" i="9"/>
  <c r="C317" i="9"/>
  <c r="H317" i="9" s="1"/>
  <c r="D317" i="9"/>
  <c r="E317" i="9"/>
  <c r="F317" i="9"/>
  <c r="G317" i="9"/>
  <c r="C318" i="9"/>
  <c r="J318" i="9" s="1"/>
  <c r="D318" i="9"/>
  <c r="E318" i="9"/>
  <c r="F318" i="9"/>
  <c r="G318" i="9"/>
  <c r="C319" i="9"/>
  <c r="L319" i="9" s="1"/>
  <c r="D319" i="9"/>
  <c r="E319" i="9"/>
  <c r="F319" i="9"/>
  <c r="G319" i="9"/>
  <c r="C320" i="9"/>
  <c r="H320" i="9" s="1"/>
  <c r="D320" i="9"/>
  <c r="E320" i="9"/>
  <c r="F320" i="9"/>
  <c r="G320" i="9"/>
  <c r="C321" i="9"/>
  <c r="H321" i="9" s="1"/>
  <c r="D321" i="9"/>
  <c r="E321" i="9"/>
  <c r="F321" i="9"/>
  <c r="G321" i="9"/>
  <c r="L321" i="9"/>
  <c r="C322" i="9"/>
  <c r="J322" i="9" s="1"/>
  <c r="D322" i="9"/>
  <c r="E322" i="9"/>
  <c r="F322" i="9"/>
  <c r="G322" i="9"/>
  <c r="C323" i="9"/>
  <c r="L323" i="9" s="1"/>
  <c r="D323" i="9"/>
  <c r="E323" i="9"/>
  <c r="F323" i="9"/>
  <c r="G323" i="9"/>
  <c r="H323" i="9"/>
  <c r="J323" i="9"/>
  <c r="C324" i="9"/>
  <c r="I324" i="9" s="1"/>
  <c r="D324" i="9"/>
  <c r="E324" i="9"/>
  <c r="F324" i="9"/>
  <c r="G324" i="9"/>
  <c r="C325" i="9"/>
  <c r="H325" i="9" s="1"/>
  <c r="D325" i="9"/>
  <c r="E325" i="9"/>
  <c r="F325" i="9"/>
  <c r="G325" i="9"/>
  <c r="C326" i="9"/>
  <c r="D326" i="9"/>
  <c r="E326" i="9"/>
  <c r="F326" i="9"/>
  <c r="G326" i="9"/>
  <c r="C327" i="9"/>
  <c r="D327" i="9"/>
  <c r="E327" i="9"/>
  <c r="F327" i="9"/>
  <c r="G327" i="9"/>
  <c r="C328" i="9"/>
  <c r="D328" i="9"/>
  <c r="E328" i="9"/>
  <c r="F328" i="9"/>
  <c r="G328" i="9"/>
  <c r="C329" i="9"/>
  <c r="D329" i="9"/>
  <c r="E329" i="9"/>
  <c r="F329" i="9"/>
  <c r="G329" i="9"/>
  <c r="C330" i="9"/>
  <c r="D330" i="9"/>
  <c r="E330" i="9"/>
  <c r="F330" i="9"/>
  <c r="K330" i="9" s="1"/>
  <c r="G330" i="9"/>
  <c r="C331" i="9"/>
  <c r="L331" i="9" s="1"/>
  <c r="D331" i="9"/>
  <c r="E331" i="9"/>
  <c r="F331" i="9"/>
  <c r="G331" i="9"/>
  <c r="C332" i="9"/>
  <c r="D332" i="9"/>
  <c r="E332" i="9"/>
  <c r="F332" i="9"/>
  <c r="G332" i="9"/>
  <c r="H332" i="9"/>
  <c r="C333" i="9"/>
  <c r="I333" i="9" s="1"/>
  <c r="D333" i="9"/>
  <c r="E333" i="9"/>
  <c r="F333" i="9"/>
  <c r="G333" i="9"/>
  <c r="C334" i="9"/>
  <c r="H334" i="9" s="1"/>
  <c r="D334" i="9"/>
  <c r="E334" i="9"/>
  <c r="F334" i="9"/>
  <c r="G334" i="9"/>
  <c r="C335" i="9"/>
  <c r="L335" i="9" s="1"/>
  <c r="D335" i="9"/>
  <c r="E335" i="9"/>
  <c r="F335" i="9"/>
  <c r="G335" i="9"/>
  <c r="J335" i="9"/>
  <c r="C336" i="9"/>
  <c r="D336" i="9"/>
  <c r="E336" i="9"/>
  <c r="F336" i="9"/>
  <c r="G336" i="9"/>
  <c r="C337" i="9"/>
  <c r="K337" i="9" s="1"/>
  <c r="D337" i="9"/>
  <c r="E337" i="9"/>
  <c r="F337" i="9"/>
  <c r="G337" i="9"/>
  <c r="C338" i="9"/>
  <c r="H338" i="9" s="1"/>
  <c r="D338" i="9"/>
  <c r="E338" i="9"/>
  <c r="F338" i="9"/>
  <c r="G338" i="9"/>
  <c r="C339" i="9"/>
  <c r="L339" i="9" s="1"/>
  <c r="D339" i="9"/>
  <c r="E339" i="9"/>
  <c r="F339" i="9"/>
  <c r="G339" i="9"/>
  <c r="C340" i="9"/>
  <c r="H340" i="9" s="1"/>
  <c r="D340" i="9"/>
  <c r="E340" i="9"/>
  <c r="F340" i="9"/>
  <c r="G340" i="9"/>
  <c r="C341" i="9"/>
  <c r="I341" i="9" s="1"/>
  <c r="D341" i="9"/>
  <c r="E341" i="9"/>
  <c r="F341" i="9"/>
  <c r="G341" i="9"/>
  <c r="C342" i="9"/>
  <c r="H342" i="9" s="1"/>
  <c r="D342" i="9"/>
  <c r="E342" i="9"/>
  <c r="F342" i="9"/>
  <c r="G342" i="9"/>
  <c r="C343" i="9"/>
  <c r="L343" i="9" s="1"/>
  <c r="D343" i="9"/>
  <c r="E343" i="9"/>
  <c r="F343" i="9"/>
  <c r="G343" i="9"/>
  <c r="C344" i="9"/>
  <c r="D344" i="9"/>
  <c r="E344" i="9"/>
  <c r="F344" i="9"/>
  <c r="G344" i="9"/>
  <c r="H344" i="9"/>
  <c r="K344" i="9"/>
  <c r="C345" i="9"/>
  <c r="I345" i="9" s="1"/>
  <c r="D345" i="9"/>
  <c r="E345" i="9"/>
  <c r="F345" i="9"/>
  <c r="G345" i="9"/>
  <c r="C346" i="9"/>
  <c r="D346" i="9"/>
  <c r="E346" i="9"/>
  <c r="F346" i="9"/>
  <c r="G346" i="9"/>
  <c r="C347" i="9"/>
  <c r="D347" i="9"/>
  <c r="E347" i="9"/>
  <c r="F347" i="9"/>
  <c r="G347" i="9"/>
  <c r="C348" i="9"/>
  <c r="D348" i="9"/>
  <c r="E348" i="9"/>
  <c r="F348" i="9"/>
  <c r="G348" i="9"/>
  <c r="C349" i="9"/>
  <c r="D349" i="9"/>
  <c r="E349" i="9"/>
  <c r="F349" i="9"/>
  <c r="G349" i="9"/>
  <c r="C350" i="9"/>
  <c r="D350" i="9"/>
  <c r="E350" i="9"/>
  <c r="F350" i="9"/>
  <c r="G350" i="9"/>
  <c r="C351" i="9"/>
  <c r="D351" i="9"/>
  <c r="E351" i="9"/>
  <c r="F351" i="9"/>
  <c r="G351" i="9"/>
  <c r="C352" i="9"/>
  <c r="D352" i="9"/>
  <c r="E352" i="9"/>
  <c r="F352" i="9"/>
  <c r="G352" i="9"/>
  <c r="C353" i="9"/>
  <c r="D353" i="9"/>
  <c r="E353" i="9"/>
  <c r="F353" i="9"/>
  <c r="G353" i="9"/>
  <c r="C354" i="9"/>
  <c r="H354" i="9" s="1"/>
  <c r="D354" i="9"/>
  <c r="E354" i="9"/>
  <c r="F354" i="9"/>
  <c r="G354" i="9"/>
  <c r="C355" i="9"/>
  <c r="L355" i="9" s="1"/>
  <c r="D355" i="9"/>
  <c r="E355" i="9"/>
  <c r="F355" i="9"/>
  <c r="G355" i="9"/>
  <c r="C356" i="9"/>
  <c r="H356" i="9" s="1"/>
  <c r="D356" i="9"/>
  <c r="E356" i="9"/>
  <c r="F356" i="9"/>
  <c r="G356" i="9"/>
  <c r="C357" i="9"/>
  <c r="I357" i="9" s="1"/>
  <c r="D357" i="9"/>
  <c r="E357" i="9"/>
  <c r="F357" i="9"/>
  <c r="G357" i="9"/>
  <c r="L357" i="9"/>
  <c r="C358" i="9"/>
  <c r="D358" i="9"/>
  <c r="E358" i="9"/>
  <c r="F358" i="9"/>
  <c r="G358" i="9"/>
  <c r="C359" i="9"/>
  <c r="D359" i="9"/>
  <c r="E359" i="9"/>
  <c r="F359" i="9"/>
  <c r="G359" i="9"/>
  <c r="C360" i="9"/>
  <c r="D360" i="9"/>
  <c r="E360" i="9"/>
  <c r="F360" i="9"/>
  <c r="G360" i="9"/>
  <c r="C361" i="9"/>
  <c r="D361" i="9"/>
  <c r="E361" i="9"/>
  <c r="F361" i="9"/>
  <c r="G361" i="9"/>
  <c r="C362" i="9"/>
  <c r="D362" i="9"/>
  <c r="E362" i="9"/>
  <c r="F362" i="9"/>
  <c r="G362" i="9"/>
  <c r="C363" i="9"/>
  <c r="D363" i="9"/>
  <c r="E363" i="9"/>
  <c r="F363" i="9"/>
  <c r="G363" i="9"/>
  <c r="C364" i="9"/>
  <c r="D364" i="9"/>
  <c r="E364" i="9"/>
  <c r="F364" i="9"/>
  <c r="G364" i="9"/>
  <c r="C365" i="9"/>
  <c r="D365" i="9"/>
  <c r="E365" i="9"/>
  <c r="F365" i="9"/>
  <c r="G365" i="9"/>
  <c r="I365" i="9"/>
  <c r="C366" i="9"/>
  <c r="H366" i="9" s="1"/>
  <c r="D366" i="9"/>
  <c r="E366" i="9"/>
  <c r="F366" i="9"/>
  <c r="G366" i="9"/>
  <c r="C367" i="9"/>
  <c r="D367" i="9"/>
  <c r="E367" i="9"/>
  <c r="F367" i="9"/>
  <c r="G367" i="9"/>
  <c r="C368" i="9"/>
  <c r="D368" i="9"/>
  <c r="E368" i="9"/>
  <c r="F368" i="9"/>
  <c r="G368" i="9"/>
  <c r="C369" i="9"/>
  <c r="D369" i="9"/>
  <c r="E369" i="9"/>
  <c r="F369" i="9"/>
  <c r="G369" i="9"/>
  <c r="C370" i="9"/>
  <c r="D370" i="9"/>
  <c r="E370" i="9"/>
  <c r="F370" i="9"/>
  <c r="G370" i="9"/>
  <c r="C371" i="9"/>
  <c r="D371" i="9"/>
  <c r="E371" i="9"/>
  <c r="F371" i="9"/>
  <c r="G371" i="9"/>
  <c r="C372" i="9"/>
  <c r="D372" i="9"/>
  <c r="E372" i="9"/>
  <c r="F372" i="9"/>
  <c r="G372" i="9"/>
  <c r="C373" i="9"/>
  <c r="D373" i="9"/>
  <c r="E373" i="9"/>
  <c r="F373" i="9"/>
  <c r="G373" i="9"/>
  <c r="C374" i="9"/>
  <c r="D374" i="9"/>
  <c r="E374" i="9"/>
  <c r="F374" i="9"/>
  <c r="G374" i="9"/>
  <c r="C375" i="9"/>
  <c r="D375" i="9"/>
  <c r="E375" i="9"/>
  <c r="F375" i="9"/>
  <c r="G375" i="9"/>
  <c r="C376" i="9"/>
  <c r="D376" i="9"/>
  <c r="E376" i="9"/>
  <c r="F376" i="9"/>
  <c r="G376" i="9"/>
  <c r="C377" i="9"/>
  <c r="D377" i="9"/>
  <c r="E377" i="9"/>
  <c r="F377" i="9"/>
  <c r="G377" i="9"/>
  <c r="C378" i="9"/>
  <c r="D378" i="9"/>
  <c r="E378" i="9"/>
  <c r="F378" i="9"/>
  <c r="G378" i="9"/>
  <c r="C379" i="9"/>
  <c r="D379" i="9"/>
  <c r="E379" i="9"/>
  <c r="F379" i="9"/>
  <c r="G379" i="9"/>
  <c r="C380" i="9"/>
  <c r="D380" i="9"/>
  <c r="E380" i="9"/>
  <c r="F380" i="9"/>
  <c r="G380" i="9"/>
  <c r="C381" i="9"/>
  <c r="D381" i="9"/>
  <c r="E381" i="9"/>
  <c r="F381" i="9"/>
  <c r="G381" i="9"/>
  <c r="C382" i="9"/>
  <c r="D382" i="9"/>
  <c r="E382" i="9"/>
  <c r="F382" i="9"/>
  <c r="G382" i="9"/>
  <c r="C383" i="9"/>
  <c r="D383" i="9"/>
  <c r="E383" i="9"/>
  <c r="F383" i="9"/>
  <c r="G383" i="9"/>
  <c r="C384" i="9"/>
  <c r="D384" i="9"/>
  <c r="E384" i="9"/>
  <c r="F384" i="9"/>
  <c r="G384" i="9"/>
  <c r="C385" i="9"/>
  <c r="D385" i="9"/>
  <c r="E385" i="9"/>
  <c r="F385" i="9"/>
  <c r="G385" i="9"/>
  <c r="C386" i="9"/>
  <c r="H386" i="9" s="1"/>
  <c r="D386" i="9"/>
  <c r="E386" i="9"/>
  <c r="F386" i="9"/>
  <c r="G386" i="9"/>
  <c r="C387" i="9"/>
  <c r="L387" i="9" s="1"/>
  <c r="D387" i="9"/>
  <c r="E387" i="9"/>
  <c r="F387" i="9"/>
  <c r="G387" i="9"/>
  <c r="C388" i="9"/>
  <c r="J388" i="9" s="1"/>
  <c r="D388" i="9"/>
  <c r="E388" i="9"/>
  <c r="F388" i="9"/>
  <c r="G388" i="9"/>
  <c r="C389" i="9"/>
  <c r="H389" i="9" s="1"/>
  <c r="D389" i="9"/>
  <c r="E389" i="9"/>
  <c r="F389" i="9"/>
  <c r="G389" i="9"/>
  <c r="C390" i="9"/>
  <c r="D390" i="9"/>
  <c r="E390" i="9"/>
  <c r="F390" i="9"/>
  <c r="G390" i="9"/>
  <c r="C391" i="9"/>
  <c r="D391" i="9"/>
  <c r="E391" i="9"/>
  <c r="F391" i="9"/>
  <c r="G391" i="9"/>
  <c r="C392" i="9"/>
  <c r="J392" i="9" s="1"/>
  <c r="D392" i="9"/>
  <c r="E392" i="9"/>
  <c r="F392" i="9"/>
  <c r="G392" i="9"/>
  <c r="C393" i="9"/>
  <c r="H393" i="9" s="1"/>
  <c r="D393" i="9"/>
  <c r="E393" i="9"/>
  <c r="F393" i="9"/>
  <c r="G393" i="9"/>
  <c r="I393" i="9"/>
  <c r="C394" i="9"/>
  <c r="H394" i="9" s="1"/>
  <c r="D394" i="9"/>
  <c r="E394" i="9"/>
  <c r="F394" i="9"/>
  <c r="G394" i="9"/>
  <c r="C395" i="9"/>
  <c r="D395" i="9"/>
  <c r="E395" i="9"/>
  <c r="F395" i="9"/>
  <c r="G395" i="9"/>
  <c r="C396" i="9"/>
  <c r="D396" i="9"/>
  <c r="E396" i="9"/>
  <c r="F396" i="9"/>
  <c r="G396" i="9"/>
  <c r="C397" i="9"/>
  <c r="D397" i="9"/>
  <c r="E397" i="9"/>
  <c r="F397" i="9"/>
  <c r="G397" i="9"/>
  <c r="C398" i="9"/>
  <c r="D398" i="9"/>
  <c r="E398" i="9"/>
  <c r="F398" i="9"/>
  <c r="G398" i="9"/>
  <c r="C399" i="9"/>
  <c r="D399" i="9"/>
  <c r="E399" i="9"/>
  <c r="F399" i="9"/>
  <c r="G399" i="9"/>
  <c r="C400" i="9"/>
  <c r="D400" i="9"/>
  <c r="E400" i="9"/>
  <c r="F400" i="9"/>
  <c r="G400" i="9"/>
  <c r="C401" i="9"/>
  <c r="D401" i="9"/>
  <c r="E401" i="9"/>
  <c r="F401" i="9"/>
  <c r="G401" i="9"/>
  <c r="C402" i="9"/>
  <c r="D402" i="9"/>
  <c r="E402" i="9"/>
  <c r="F402" i="9"/>
  <c r="G402" i="9"/>
  <c r="G9" i="9"/>
  <c r="F9" i="9"/>
  <c r="E9" i="9"/>
  <c r="D9" i="9"/>
  <c r="C9" i="9"/>
  <c r="K51" i="9" l="1"/>
  <c r="K35" i="9"/>
  <c r="J327" i="9"/>
  <c r="H223" i="9"/>
  <c r="K57" i="9"/>
  <c r="J203" i="9"/>
  <c r="J231" i="9"/>
  <c r="K208" i="9"/>
  <c r="L290" i="9"/>
  <c r="K121" i="9"/>
  <c r="K351" i="9"/>
  <c r="J179" i="9"/>
  <c r="I54" i="9"/>
  <c r="L206" i="9"/>
  <c r="I196" i="9"/>
  <c r="I34" i="9"/>
  <c r="L282" i="9"/>
  <c r="L234" i="9"/>
  <c r="K88" i="9"/>
  <c r="L237" i="9"/>
  <c r="K112" i="9"/>
  <c r="I110" i="9"/>
  <c r="K59" i="9"/>
  <c r="K27" i="9"/>
  <c r="L198" i="9"/>
  <c r="I383" i="9"/>
  <c r="I390" i="9"/>
  <c r="L265" i="9"/>
  <c r="K207" i="9"/>
  <c r="I74" i="9"/>
  <c r="L26" i="9"/>
  <c r="K357" i="9"/>
  <c r="J153" i="9"/>
  <c r="K159" i="9"/>
  <c r="K323" i="9"/>
  <c r="L122" i="9"/>
  <c r="H131" i="9"/>
  <c r="H295" i="9"/>
  <c r="K289" i="9"/>
  <c r="H147" i="9"/>
  <c r="J133" i="9"/>
  <c r="J191" i="9"/>
  <c r="K141" i="9"/>
  <c r="L350" i="9"/>
  <c r="K297" i="9"/>
  <c r="H235" i="9"/>
  <c r="K232" i="9"/>
  <c r="I64" i="9"/>
  <c r="J275" i="9"/>
  <c r="K216" i="9"/>
  <c r="I149" i="9"/>
  <c r="J112" i="9"/>
  <c r="J390" i="9"/>
  <c r="K343" i="9"/>
  <c r="K302" i="9"/>
  <c r="I108" i="9"/>
  <c r="K386" i="9"/>
  <c r="H343" i="9"/>
  <c r="H319" i="9"/>
  <c r="K299" i="9"/>
  <c r="J386" i="9"/>
  <c r="K313" i="9"/>
  <c r="K307" i="9"/>
  <c r="H299" i="9"/>
  <c r="I151" i="9"/>
  <c r="L146" i="9"/>
  <c r="I129" i="9"/>
  <c r="K304" i="9"/>
  <c r="H151" i="9"/>
  <c r="H304" i="9"/>
  <c r="J271" i="9"/>
  <c r="J218" i="9"/>
  <c r="K169" i="9"/>
  <c r="J169" i="9"/>
  <c r="L266" i="9"/>
  <c r="K151" i="9"/>
  <c r="J149" i="9"/>
  <c r="H159" i="9"/>
  <c r="I153" i="9"/>
  <c r="I141" i="9"/>
  <c r="K21" i="9"/>
  <c r="L392" i="9"/>
  <c r="J302" i="9"/>
  <c r="I297" i="9"/>
  <c r="H280" i="9"/>
  <c r="H271" i="9"/>
  <c r="I237" i="9"/>
  <c r="I133" i="9"/>
  <c r="I398" i="9"/>
  <c r="I349" i="9"/>
  <c r="L130" i="9"/>
  <c r="K92" i="9"/>
  <c r="K55" i="9"/>
  <c r="K130" i="9"/>
  <c r="J331" i="9"/>
  <c r="K148" i="9"/>
  <c r="J130" i="9"/>
  <c r="L394" i="9"/>
  <c r="K23" i="9"/>
  <c r="J291" i="9"/>
  <c r="I331" i="9"/>
  <c r="K325" i="9"/>
  <c r="L317" i="9"/>
  <c r="I312" i="9"/>
  <c r="J115" i="9"/>
  <c r="I91" i="9"/>
  <c r="L293" i="9"/>
  <c r="H291" i="9"/>
  <c r="I190" i="9"/>
  <c r="K150" i="9"/>
  <c r="K317" i="9"/>
  <c r="K293" i="9"/>
  <c r="K152" i="9"/>
  <c r="K342" i="9"/>
  <c r="J339" i="9"/>
  <c r="I317" i="9"/>
  <c r="I293" i="9"/>
  <c r="I285" i="9"/>
  <c r="I233" i="9"/>
  <c r="K211" i="9"/>
  <c r="H152" i="9"/>
  <c r="K106" i="9"/>
  <c r="I38" i="9"/>
  <c r="K331" i="9"/>
  <c r="K312" i="9"/>
  <c r="H397" i="9"/>
  <c r="H391" i="9"/>
  <c r="L322" i="9"/>
  <c r="L314" i="9"/>
  <c r="K298" i="9"/>
  <c r="K275" i="9"/>
  <c r="L169" i="9"/>
  <c r="K164" i="9"/>
  <c r="J134" i="9"/>
  <c r="L10" i="9"/>
  <c r="H275" i="9"/>
  <c r="K272" i="9"/>
  <c r="I163" i="9"/>
  <c r="H308" i="9"/>
  <c r="L201" i="9"/>
  <c r="K189" i="9"/>
  <c r="I169" i="9"/>
  <c r="L149" i="9"/>
  <c r="J147" i="9"/>
  <c r="J129" i="9"/>
  <c r="H401" i="9"/>
  <c r="J400" i="9"/>
  <c r="J395" i="9"/>
  <c r="J383" i="9"/>
  <c r="I379" i="9"/>
  <c r="J371" i="9"/>
  <c r="I363" i="9"/>
  <c r="I347" i="9"/>
  <c r="K326" i="9"/>
  <c r="L286" i="9"/>
  <c r="J283" i="9"/>
  <c r="L281" i="9"/>
  <c r="K264" i="9"/>
  <c r="H263" i="9"/>
  <c r="L261" i="9"/>
  <c r="H260" i="9"/>
  <c r="L258" i="9"/>
  <c r="H255" i="9"/>
  <c r="H252" i="9"/>
  <c r="L250" i="9"/>
  <c r="H247" i="9"/>
  <c r="H244" i="9"/>
  <c r="L242" i="9"/>
  <c r="H239" i="9"/>
  <c r="H227" i="9"/>
  <c r="L209" i="9"/>
  <c r="J202" i="9"/>
  <c r="L194" i="9"/>
  <c r="J185" i="9"/>
  <c r="K182" i="9"/>
  <c r="I175" i="9"/>
  <c r="I171" i="9"/>
  <c r="H116" i="9"/>
  <c r="I83" i="9"/>
  <c r="K80" i="9"/>
  <c r="K49" i="9"/>
  <c r="K41" i="9"/>
  <c r="I30" i="9"/>
  <c r="J19" i="9"/>
  <c r="L18" i="9"/>
  <c r="I396" i="9"/>
  <c r="K385" i="9"/>
  <c r="H384" i="9"/>
  <c r="K379" i="9"/>
  <c r="K378" i="9"/>
  <c r="L377" i="9"/>
  <c r="K376" i="9"/>
  <c r="H375" i="9"/>
  <c r="J374" i="9"/>
  <c r="K373" i="9"/>
  <c r="I372" i="9"/>
  <c r="J367" i="9"/>
  <c r="K363" i="9"/>
  <c r="K362" i="9"/>
  <c r="L361" i="9"/>
  <c r="K360" i="9"/>
  <c r="H359" i="9"/>
  <c r="J358" i="9"/>
  <c r="H351" i="9"/>
  <c r="K346" i="9"/>
  <c r="H328" i="9"/>
  <c r="I327" i="9"/>
  <c r="J310" i="9"/>
  <c r="L294" i="9"/>
  <c r="J290" i="9"/>
  <c r="L289" i="9"/>
  <c r="H288" i="9"/>
  <c r="H287" i="9"/>
  <c r="K284" i="9"/>
  <c r="J282" i="9"/>
  <c r="H279" i="9"/>
  <c r="L278" i="9"/>
  <c r="I277" i="9"/>
  <c r="J274" i="9"/>
  <c r="H268" i="9"/>
  <c r="H267" i="9"/>
  <c r="H264" i="9"/>
  <c r="H259" i="9"/>
  <c r="H256" i="9"/>
  <c r="L254" i="9"/>
  <c r="H251" i="9"/>
  <c r="H248" i="9"/>
  <c r="L246" i="9"/>
  <c r="H243" i="9"/>
  <c r="H240" i="9"/>
  <c r="L238" i="9"/>
  <c r="H236" i="9"/>
  <c r="K235" i="9"/>
  <c r="L233" i="9"/>
  <c r="H231" i="9"/>
  <c r="H228" i="9"/>
  <c r="H224" i="9"/>
  <c r="J223" i="9"/>
  <c r="H219" i="9"/>
  <c r="L217" i="9"/>
  <c r="H215" i="9"/>
  <c r="J214" i="9"/>
  <c r="L213" i="9"/>
  <c r="H212" i="9"/>
  <c r="J210" i="9"/>
  <c r="H208" i="9"/>
  <c r="J206" i="9"/>
  <c r="L205" i="9"/>
  <c r="H203" i="9"/>
  <c r="I198" i="9"/>
  <c r="I197" i="9"/>
  <c r="H186" i="9"/>
  <c r="K184" i="9"/>
  <c r="L181" i="9"/>
  <c r="I179" i="9"/>
  <c r="H168" i="9"/>
  <c r="J166" i="9"/>
  <c r="H156" i="9"/>
  <c r="J155" i="9"/>
  <c r="J138" i="9"/>
  <c r="K132" i="9"/>
  <c r="H127" i="9"/>
  <c r="J126" i="9"/>
  <c r="H123" i="9"/>
  <c r="J122" i="9"/>
  <c r="H119" i="9"/>
  <c r="K115" i="9"/>
  <c r="L111" i="9"/>
  <c r="J110" i="9"/>
  <c r="I109" i="9"/>
  <c r="K96" i="9"/>
  <c r="K93" i="9"/>
  <c r="I84" i="9"/>
  <c r="I78" i="9"/>
  <c r="I70" i="9"/>
  <c r="I66" i="9"/>
  <c r="K63" i="9"/>
  <c r="I62" i="9"/>
  <c r="K61" i="9"/>
  <c r="I58" i="9"/>
  <c r="I56" i="9"/>
  <c r="K54" i="9"/>
  <c r="I50" i="9"/>
  <c r="K47" i="9"/>
  <c r="I46" i="9"/>
  <c r="K45" i="9"/>
  <c r="K43" i="9"/>
  <c r="I42" i="9"/>
  <c r="K39" i="9"/>
  <c r="K37" i="9"/>
  <c r="K33" i="9"/>
  <c r="K31" i="9"/>
  <c r="K29" i="9"/>
  <c r="I26" i="9"/>
  <c r="K25" i="9"/>
  <c r="I22" i="9"/>
  <c r="I18" i="9"/>
  <c r="I15" i="9"/>
  <c r="K14" i="9"/>
  <c r="H12" i="9"/>
  <c r="L11" i="9"/>
  <c r="L386" i="9"/>
  <c r="J355" i="9"/>
  <c r="I350" i="9"/>
  <c r="K347" i="9"/>
  <c r="K335" i="9"/>
  <c r="L310" i="9"/>
  <c r="K295" i="9"/>
  <c r="H283" i="9"/>
  <c r="K268" i="9"/>
  <c r="H232" i="9"/>
  <c r="H216" i="9"/>
  <c r="K167" i="9"/>
  <c r="I155" i="9"/>
  <c r="J145" i="9"/>
  <c r="I143" i="9"/>
  <c r="L126" i="9"/>
  <c r="H111" i="9"/>
  <c r="J347" i="9"/>
  <c r="J295" i="9"/>
  <c r="J263" i="9"/>
  <c r="J255" i="9"/>
  <c r="J247" i="9"/>
  <c r="J239" i="9"/>
  <c r="H167" i="9"/>
  <c r="H155" i="9"/>
  <c r="I145" i="9"/>
  <c r="H143" i="9"/>
  <c r="K16" i="9"/>
  <c r="H355" i="9"/>
  <c r="K340" i="9"/>
  <c r="I335" i="9"/>
  <c r="K321" i="9"/>
  <c r="L221" i="9"/>
  <c r="L218" i="9"/>
  <c r="J211" i="9"/>
  <c r="H204" i="9"/>
  <c r="L196" i="9"/>
  <c r="J159" i="9"/>
  <c r="K136" i="9"/>
  <c r="L134" i="9"/>
  <c r="L110" i="9"/>
  <c r="K68" i="9"/>
  <c r="K62" i="9"/>
  <c r="J16" i="9"/>
  <c r="I386" i="9"/>
  <c r="L342" i="9"/>
  <c r="I340" i="9"/>
  <c r="H335" i="9"/>
  <c r="L325" i="9"/>
  <c r="I321" i="9"/>
  <c r="K314" i="9"/>
  <c r="L301" i="9"/>
  <c r="K283" i="9"/>
  <c r="K278" i="9"/>
  <c r="L229" i="9"/>
  <c r="H211" i="9"/>
  <c r="I187" i="9"/>
  <c r="I159" i="9"/>
  <c r="L157" i="9"/>
  <c r="I139" i="9"/>
  <c r="K134" i="9"/>
  <c r="L118" i="9"/>
  <c r="I16" i="9"/>
  <c r="H16" i="9"/>
  <c r="J342" i="9"/>
  <c r="K327" i="9"/>
  <c r="I325" i="9"/>
  <c r="L305" i="9"/>
  <c r="H303" i="9"/>
  <c r="I301" i="9"/>
  <c r="H272" i="9"/>
  <c r="K263" i="9"/>
  <c r="K260" i="9"/>
  <c r="K252" i="9"/>
  <c r="K244" i="9"/>
  <c r="K191" i="9"/>
  <c r="L189" i="9"/>
  <c r="K179" i="9"/>
  <c r="L150" i="9"/>
  <c r="K126" i="9"/>
  <c r="K64" i="9"/>
  <c r="K394" i="9"/>
  <c r="K392" i="9"/>
  <c r="K387" i="9"/>
  <c r="K372" i="9"/>
  <c r="J351" i="9"/>
  <c r="L309" i="9"/>
  <c r="H307" i="9"/>
  <c r="I305" i="9"/>
  <c r="J267" i="9"/>
  <c r="L257" i="9"/>
  <c r="L249" i="9"/>
  <c r="L241" i="9"/>
  <c r="H220" i="9"/>
  <c r="J215" i="9"/>
  <c r="K193" i="9"/>
  <c r="I191" i="9"/>
  <c r="K186" i="9"/>
  <c r="K156" i="9"/>
  <c r="J150" i="9"/>
  <c r="H148" i="9"/>
  <c r="K146" i="9"/>
  <c r="K144" i="9"/>
  <c r="L142" i="9"/>
  <c r="K122" i="9"/>
  <c r="I88" i="9"/>
  <c r="J387" i="9"/>
  <c r="K356" i="9"/>
  <c r="I351" i="9"/>
  <c r="K311" i="9"/>
  <c r="K309" i="9"/>
  <c r="L269" i="9"/>
  <c r="I193" i="9"/>
  <c r="H191" i="9"/>
  <c r="K163" i="9"/>
  <c r="J146" i="9"/>
  <c r="H144" i="9"/>
  <c r="K142" i="9"/>
  <c r="K140" i="9"/>
  <c r="K107" i="9"/>
  <c r="L105" i="9"/>
  <c r="K70" i="9"/>
  <c r="J394" i="9"/>
  <c r="I392" i="9"/>
  <c r="I402" i="9"/>
  <c r="I394" i="9"/>
  <c r="I387" i="9"/>
  <c r="L366" i="9"/>
  <c r="I356" i="9"/>
  <c r="K339" i="9"/>
  <c r="L334" i="9"/>
  <c r="K320" i="9"/>
  <c r="L313" i="9"/>
  <c r="J311" i="9"/>
  <c r="I309" i="9"/>
  <c r="L298" i="9"/>
  <c r="K296" i="9"/>
  <c r="K290" i="9"/>
  <c r="K269" i="9"/>
  <c r="J259" i="9"/>
  <c r="J251" i="9"/>
  <c r="J243" i="9"/>
  <c r="K228" i="9"/>
  <c r="L210" i="9"/>
  <c r="K195" i="9"/>
  <c r="L170" i="9"/>
  <c r="K168" i="9"/>
  <c r="J163" i="9"/>
  <c r="J142" i="9"/>
  <c r="H140" i="9"/>
  <c r="K135" i="9"/>
  <c r="J127" i="9"/>
  <c r="I107" i="9"/>
  <c r="K105" i="9"/>
  <c r="K26" i="9"/>
  <c r="J11" i="9"/>
  <c r="L389" i="9"/>
  <c r="H387" i="9"/>
  <c r="I366" i="9"/>
  <c r="I334" i="9"/>
  <c r="K315" i="9"/>
  <c r="H311" i="9"/>
  <c r="H296" i="9"/>
  <c r="K287" i="9"/>
  <c r="I269" i="9"/>
  <c r="L225" i="9"/>
  <c r="J195" i="9"/>
  <c r="L158" i="9"/>
  <c r="J135" i="9"/>
  <c r="K131" i="9"/>
  <c r="K119" i="9"/>
  <c r="K109" i="9"/>
  <c r="L15" i="9"/>
  <c r="K389" i="9"/>
  <c r="I346" i="9"/>
  <c r="L341" i="9"/>
  <c r="H339" i="9"/>
  <c r="K324" i="9"/>
  <c r="J315" i="9"/>
  <c r="I313" i="9"/>
  <c r="L302" i="9"/>
  <c r="K300" i="9"/>
  <c r="J298" i="9"/>
  <c r="K276" i="9"/>
  <c r="K271" i="9"/>
  <c r="K267" i="9"/>
  <c r="J219" i="9"/>
  <c r="K212" i="9"/>
  <c r="K197" i="9"/>
  <c r="H163" i="9"/>
  <c r="K158" i="9"/>
  <c r="K138" i="9"/>
  <c r="I135" i="9"/>
  <c r="J131" i="9"/>
  <c r="L129" i="9"/>
  <c r="J119" i="9"/>
  <c r="I96" i="9"/>
  <c r="I93" i="9"/>
  <c r="K17" i="9"/>
  <c r="I389" i="9"/>
  <c r="J379" i="9"/>
  <c r="J363" i="9"/>
  <c r="K341" i="9"/>
  <c r="I315" i="9"/>
  <c r="H300" i="9"/>
  <c r="K279" i="9"/>
  <c r="J235" i="9"/>
  <c r="L188" i="9"/>
  <c r="J158" i="9"/>
  <c r="L153" i="9"/>
  <c r="H135" i="9"/>
  <c r="I131" i="9"/>
  <c r="I116" i="9"/>
  <c r="K12" i="9"/>
  <c r="L306" i="9"/>
  <c r="K259" i="9"/>
  <c r="K256" i="9"/>
  <c r="K248" i="9"/>
  <c r="K240" i="9"/>
  <c r="J227" i="9"/>
  <c r="J207" i="9"/>
  <c r="L202" i="9"/>
  <c r="K153" i="9"/>
  <c r="J151" i="9"/>
  <c r="I127" i="9"/>
  <c r="K124" i="9"/>
  <c r="K66" i="9"/>
  <c r="K50" i="9"/>
  <c r="K19" i="9"/>
  <c r="J12" i="9"/>
  <c r="J391" i="9"/>
  <c r="L345" i="9"/>
  <c r="K306" i="9"/>
  <c r="K224" i="9"/>
  <c r="L214" i="9"/>
  <c r="H207" i="9"/>
  <c r="L192" i="9"/>
  <c r="K155" i="9"/>
  <c r="L145" i="9"/>
  <c r="K143" i="9"/>
  <c r="I92" i="9"/>
  <c r="I12" i="9"/>
  <c r="K355" i="9"/>
  <c r="J306" i="9"/>
  <c r="L253" i="9"/>
  <c r="L245" i="9"/>
  <c r="H192" i="9"/>
  <c r="K145" i="9"/>
  <c r="J143" i="9"/>
  <c r="J402" i="9"/>
  <c r="H402" i="9"/>
  <c r="I401" i="9"/>
  <c r="K400" i="9"/>
  <c r="L400" i="9"/>
  <c r="H399" i="9"/>
  <c r="J398" i="9"/>
  <c r="H398" i="9"/>
  <c r="I397" i="9"/>
  <c r="K396" i="9"/>
  <c r="H396" i="9"/>
  <c r="K395" i="9"/>
  <c r="I395" i="9"/>
  <c r="H390" i="9"/>
  <c r="I385" i="9"/>
  <c r="J384" i="9"/>
  <c r="K383" i="9"/>
  <c r="H383" i="9"/>
  <c r="L382" i="9"/>
  <c r="I381" i="9"/>
  <c r="H380" i="9"/>
  <c r="L380" i="9"/>
  <c r="L379" i="9"/>
  <c r="I378" i="9"/>
  <c r="I377" i="9"/>
  <c r="H376" i="9"/>
  <c r="L375" i="9"/>
  <c r="K374" i="9"/>
  <c r="I374" i="9"/>
  <c r="L373" i="9"/>
  <c r="I373" i="9"/>
  <c r="H372" i="9"/>
  <c r="K371" i="9"/>
  <c r="I371" i="9"/>
  <c r="H370" i="9"/>
  <c r="I369" i="9"/>
  <c r="H367" i="9"/>
  <c r="H364" i="9"/>
  <c r="L363" i="9"/>
  <c r="I362" i="9"/>
  <c r="I361" i="9"/>
  <c r="H360" i="9"/>
  <c r="L359" i="9"/>
  <c r="K358" i="9"/>
  <c r="I358" i="9"/>
  <c r="I352" i="9"/>
  <c r="L351" i="9"/>
  <c r="H350" i="9"/>
  <c r="H348" i="9"/>
  <c r="L347" i="9"/>
  <c r="L330" i="9"/>
  <c r="I329" i="9"/>
  <c r="L327" i="9"/>
  <c r="L326" i="9"/>
  <c r="K310" i="9"/>
  <c r="I295" i="9"/>
  <c r="K294" i="9"/>
  <c r="H290" i="9"/>
  <c r="K286" i="9"/>
  <c r="H286" i="9"/>
  <c r="K285" i="9"/>
  <c r="H285" i="9"/>
  <c r="H284" i="9"/>
  <c r="I283" i="9"/>
  <c r="K282" i="9"/>
  <c r="H282" i="9"/>
  <c r="K281" i="9"/>
  <c r="H278" i="9"/>
  <c r="L277" i="9"/>
  <c r="K274" i="9"/>
  <c r="H274" i="9"/>
  <c r="I268" i="9"/>
  <c r="I267" i="9"/>
  <c r="K266" i="9"/>
  <c r="H265" i="9"/>
  <c r="I264" i="9"/>
  <c r="I263" i="9"/>
  <c r="K262" i="9"/>
  <c r="I261" i="9"/>
  <c r="H261" i="9"/>
  <c r="I260" i="9"/>
  <c r="I259" i="9"/>
  <c r="H258" i="9"/>
  <c r="I256" i="9"/>
  <c r="K255" i="9"/>
  <c r="I255" i="9"/>
  <c r="H254" i="9"/>
  <c r="H253" i="9"/>
  <c r="I252" i="9"/>
  <c r="K251" i="9"/>
  <c r="I251" i="9"/>
  <c r="H250" i="9"/>
  <c r="H249" i="9"/>
  <c r="I248" i="9"/>
  <c r="K247" i="9"/>
  <c r="I247" i="9"/>
  <c r="H246" i="9"/>
  <c r="I245" i="9"/>
  <c r="H245" i="9"/>
  <c r="I244" i="9"/>
  <c r="K243" i="9"/>
  <c r="I243" i="9"/>
  <c r="H242" i="9"/>
  <c r="I241" i="9"/>
  <c r="H241" i="9"/>
  <c r="I240" i="9"/>
  <c r="K239" i="9"/>
  <c r="I239" i="9"/>
  <c r="H237" i="9"/>
  <c r="I236" i="9"/>
  <c r="I235" i="9"/>
  <c r="H234" i="9"/>
  <c r="H233" i="9"/>
  <c r="I232" i="9"/>
  <c r="K231" i="9"/>
  <c r="I231" i="9"/>
  <c r="L230" i="9"/>
  <c r="H230" i="9"/>
  <c r="I229" i="9"/>
  <c r="I228" i="9"/>
  <c r="K227" i="9"/>
  <c r="I227" i="9"/>
  <c r="L226" i="9"/>
  <c r="H226" i="9"/>
  <c r="I225" i="9"/>
  <c r="H225" i="9"/>
  <c r="I224" i="9"/>
  <c r="K223" i="9"/>
  <c r="I223" i="9"/>
  <c r="L222" i="9"/>
  <c r="H222" i="9"/>
  <c r="I221" i="9"/>
  <c r="H221" i="9"/>
  <c r="I220" i="9"/>
  <c r="K219" i="9"/>
  <c r="I219" i="9"/>
  <c r="K218" i="9"/>
  <c r="H218" i="9"/>
  <c r="I217" i="9"/>
  <c r="H217" i="9"/>
  <c r="I216" i="9"/>
  <c r="I215" i="9"/>
  <c r="K214" i="9"/>
  <c r="H214" i="9"/>
  <c r="I213" i="9"/>
  <c r="H213" i="9"/>
  <c r="I212" i="9"/>
  <c r="I211" i="9"/>
  <c r="K210" i="9"/>
  <c r="H210" i="9"/>
  <c r="I209" i="9"/>
  <c r="H209" i="9"/>
  <c r="I208" i="9"/>
  <c r="I207" i="9"/>
  <c r="K206" i="9"/>
  <c r="H206" i="9"/>
  <c r="I205" i="9"/>
  <c r="H205" i="9"/>
  <c r="I204" i="9"/>
  <c r="K203" i="9"/>
  <c r="I203" i="9"/>
  <c r="K202" i="9"/>
  <c r="H202" i="9"/>
  <c r="H201" i="9"/>
  <c r="I200" i="9"/>
  <c r="H199" i="9"/>
  <c r="H198" i="9"/>
  <c r="L197" i="9"/>
  <c r="J196" i="9"/>
  <c r="I194" i="9"/>
  <c r="H194" i="9"/>
  <c r="J187" i="9"/>
  <c r="I186" i="9"/>
  <c r="I185" i="9"/>
  <c r="J184" i="9"/>
  <c r="L182" i="9"/>
  <c r="H182" i="9"/>
  <c r="K181" i="9"/>
  <c r="J180" i="9"/>
  <c r="L179" i="9"/>
  <c r="I177" i="9"/>
  <c r="L177" i="9"/>
  <c r="H177" i="9"/>
  <c r="J175" i="9"/>
  <c r="K174" i="9"/>
  <c r="I173" i="9"/>
  <c r="L173" i="9"/>
  <c r="H173" i="9"/>
  <c r="J171" i="9"/>
  <c r="I165" i="9"/>
  <c r="I157" i="9"/>
  <c r="H157" i="9"/>
  <c r="I156" i="9"/>
  <c r="L155" i="9"/>
  <c r="K154" i="9"/>
  <c r="L139" i="9"/>
  <c r="H138" i="9"/>
  <c r="L137" i="9"/>
  <c r="H137" i="9"/>
  <c r="I132" i="9"/>
  <c r="L131" i="9"/>
  <c r="I128" i="9"/>
  <c r="L127" i="9"/>
  <c r="H126" i="9"/>
  <c r="H124" i="9"/>
  <c r="I123" i="9"/>
  <c r="J123" i="9"/>
  <c r="I122" i="9"/>
  <c r="J121" i="9"/>
  <c r="I119" i="9"/>
  <c r="H117" i="9"/>
  <c r="K116" i="9"/>
  <c r="L115" i="9"/>
  <c r="L114" i="9"/>
  <c r="L112" i="9"/>
  <c r="I111" i="9"/>
  <c r="H110" i="9"/>
  <c r="I100" i="9"/>
  <c r="I94" i="9"/>
  <c r="I86" i="9"/>
  <c r="I85" i="9"/>
  <c r="K84" i="9"/>
  <c r="I80" i="9"/>
  <c r="K79" i="9"/>
  <c r="K78" i="9"/>
  <c r="K76" i="9"/>
  <c r="K75" i="9"/>
  <c r="K74" i="9"/>
  <c r="K72" i="9"/>
  <c r="K71" i="9"/>
  <c r="K67" i="9"/>
  <c r="L66" i="9"/>
  <c r="I63" i="9"/>
  <c r="L62" i="9"/>
  <c r="I59" i="9"/>
  <c r="K58" i="9"/>
  <c r="L58" i="9"/>
  <c r="H56" i="9"/>
  <c r="I55" i="9"/>
  <c r="L54" i="9"/>
  <c r="K53" i="9"/>
  <c r="H52" i="9"/>
  <c r="I51" i="9"/>
  <c r="L50" i="9"/>
  <c r="I47" i="9"/>
  <c r="L46" i="9"/>
  <c r="K46" i="9"/>
  <c r="H46" i="9"/>
  <c r="I43" i="9"/>
  <c r="L42" i="9"/>
  <c r="K42" i="9"/>
  <c r="H42" i="9"/>
  <c r="H41" i="9"/>
  <c r="I40" i="9"/>
  <c r="H40" i="9"/>
  <c r="I39" i="9"/>
  <c r="L38" i="9"/>
  <c r="K38" i="9"/>
  <c r="H38" i="9"/>
  <c r="H37" i="9"/>
  <c r="I36" i="9"/>
  <c r="H36" i="9"/>
  <c r="I35" i="9"/>
  <c r="L34" i="9"/>
  <c r="K34" i="9"/>
  <c r="H34" i="9"/>
  <c r="H33" i="9"/>
  <c r="H32" i="9"/>
  <c r="J32" i="9"/>
  <c r="I31" i="9"/>
  <c r="L30" i="9"/>
  <c r="K30" i="9"/>
  <c r="H30" i="9"/>
  <c r="H29" i="9"/>
  <c r="H28" i="9"/>
  <c r="J28" i="9"/>
  <c r="I27" i="9"/>
  <c r="H26" i="9"/>
  <c r="H25" i="9"/>
  <c r="H24" i="9"/>
  <c r="L24" i="9"/>
  <c r="L22" i="9"/>
  <c r="K22" i="9"/>
  <c r="H22" i="9"/>
  <c r="H20" i="9"/>
  <c r="J20" i="9"/>
  <c r="I19" i="9"/>
  <c r="K18" i="9"/>
  <c r="H18" i="9"/>
  <c r="J15" i="9"/>
  <c r="H15" i="9"/>
  <c r="L14" i="9"/>
  <c r="H13" i="9"/>
  <c r="I13" i="9"/>
  <c r="L12" i="9"/>
  <c r="I11" i="9"/>
  <c r="K10" i="9"/>
  <c r="H10" i="9"/>
  <c r="J368" i="9"/>
  <c r="L368" i="9"/>
  <c r="H353" i="9"/>
  <c r="J353" i="9"/>
  <c r="K382" i="9"/>
  <c r="L354" i="9"/>
  <c r="L338" i="9"/>
  <c r="J336" i="9"/>
  <c r="L336" i="9"/>
  <c r="I400" i="9"/>
  <c r="K399" i="9"/>
  <c r="J389" i="9"/>
  <c r="K388" i="9"/>
  <c r="J382" i="9"/>
  <c r="L381" i="9"/>
  <c r="H381" i="9"/>
  <c r="K370" i="9"/>
  <c r="L369" i="9"/>
  <c r="K368" i="9"/>
  <c r="K367" i="9"/>
  <c r="L367" i="9"/>
  <c r="I355" i="9"/>
  <c r="K354" i="9"/>
  <c r="L353" i="9"/>
  <c r="K352" i="9"/>
  <c r="I342" i="9"/>
  <c r="I339" i="9"/>
  <c r="K338" i="9"/>
  <c r="L337" i="9"/>
  <c r="K336" i="9"/>
  <c r="K329" i="9"/>
  <c r="H315" i="9"/>
  <c r="I311" i="9"/>
  <c r="J294" i="9"/>
  <c r="I287" i="9"/>
  <c r="L285" i="9"/>
  <c r="I279" i="9"/>
  <c r="H270" i="9"/>
  <c r="J266" i="9"/>
  <c r="H262" i="9"/>
  <c r="K258" i="9"/>
  <c r="J258" i="9"/>
  <c r="K254" i="9"/>
  <c r="J254" i="9"/>
  <c r="K250" i="9"/>
  <c r="J250" i="9"/>
  <c r="K246" i="9"/>
  <c r="J246" i="9"/>
  <c r="K242" i="9"/>
  <c r="J242" i="9"/>
  <c r="K238" i="9"/>
  <c r="J238" i="9"/>
  <c r="L402" i="9"/>
  <c r="I388" i="9"/>
  <c r="I382" i="9"/>
  <c r="K381" i="9"/>
  <c r="H371" i="9"/>
  <c r="J370" i="9"/>
  <c r="K369" i="9"/>
  <c r="I368" i="9"/>
  <c r="H365" i="9"/>
  <c r="J365" i="9"/>
  <c r="J364" i="9"/>
  <c r="L364" i="9"/>
  <c r="J354" i="9"/>
  <c r="K353" i="9"/>
  <c r="H349" i="9"/>
  <c r="J349" i="9"/>
  <c r="J348" i="9"/>
  <c r="L348" i="9"/>
  <c r="J338" i="9"/>
  <c r="I336" i="9"/>
  <c r="H333" i="9"/>
  <c r="J333" i="9"/>
  <c r="J332" i="9"/>
  <c r="L332" i="9"/>
  <c r="H329" i="9"/>
  <c r="J328" i="9"/>
  <c r="L328" i="9"/>
  <c r="I288" i="9"/>
  <c r="J288" i="9"/>
  <c r="L288" i="9"/>
  <c r="I280" i="9"/>
  <c r="J280" i="9"/>
  <c r="L280" i="9"/>
  <c r="I273" i="9"/>
  <c r="K273" i="9"/>
  <c r="H238" i="9"/>
  <c r="L399" i="9"/>
  <c r="J352" i="9"/>
  <c r="L352" i="9"/>
  <c r="H337" i="9"/>
  <c r="J337" i="9"/>
  <c r="H400" i="9"/>
  <c r="J399" i="9"/>
  <c r="L398" i="9"/>
  <c r="H395" i="9"/>
  <c r="L393" i="9"/>
  <c r="J380" i="9"/>
  <c r="K402" i="9"/>
  <c r="I399" i="9"/>
  <c r="K398" i="9"/>
  <c r="K393" i="9"/>
  <c r="H388" i="9"/>
  <c r="H382" i="9"/>
  <c r="J381" i="9"/>
  <c r="K380" i="9"/>
  <c r="I370" i="9"/>
  <c r="H368" i="9"/>
  <c r="I367" i="9"/>
  <c r="K366" i="9"/>
  <c r="L365" i="9"/>
  <c r="K364" i="9"/>
  <c r="I354" i="9"/>
  <c r="I353" i="9"/>
  <c r="H352" i="9"/>
  <c r="K350" i="9"/>
  <c r="L349" i="9"/>
  <c r="K348" i="9"/>
  <c r="I338" i="9"/>
  <c r="I337" i="9"/>
  <c r="H336" i="9"/>
  <c r="K334" i="9"/>
  <c r="L333" i="9"/>
  <c r="K332" i="9"/>
  <c r="H330" i="9"/>
  <c r="I330" i="9"/>
  <c r="K328" i="9"/>
  <c r="H326" i="9"/>
  <c r="I326" i="9"/>
  <c r="J324" i="9"/>
  <c r="L324" i="9"/>
  <c r="H289" i="9"/>
  <c r="J287" i="9"/>
  <c r="J286" i="9"/>
  <c r="H281" i="9"/>
  <c r="J279" i="9"/>
  <c r="J278" i="9"/>
  <c r="H273" i="9"/>
  <c r="L270" i="9"/>
  <c r="I265" i="9"/>
  <c r="K265" i="9"/>
  <c r="L262" i="9"/>
  <c r="L370" i="9"/>
  <c r="H369" i="9"/>
  <c r="J369" i="9"/>
  <c r="L401" i="9"/>
  <c r="L397" i="9"/>
  <c r="J393" i="9"/>
  <c r="K391" i="9"/>
  <c r="L391" i="9"/>
  <c r="L385" i="9"/>
  <c r="H385" i="9"/>
  <c r="I380" i="9"/>
  <c r="L378" i="9"/>
  <c r="H378" i="9"/>
  <c r="H377" i="9"/>
  <c r="J377" i="9"/>
  <c r="J376" i="9"/>
  <c r="L376" i="9"/>
  <c r="J366" i="9"/>
  <c r="K365" i="9"/>
  <c r="I364" i="9"/>
  <c r="L362" i="9"/>
  <c r="H362" i="9"/>
  <c r="H361" i="9"/>
  <c r="J361" i="9"/>
  <c r="J360" i="9"/>
  <c r="L360" i="9"/>
  <c r="J350" i="9"/>
  <c r="K349" i="9"/>
  <c r="I348" i="9"/>
  <c r="L346" i="9"/>
  <c r="H346" i="9"/>
  <c r="H345" i="9"/>
  <c r="J345" i="9"/>
  <c r="J344" i="9"/>
  <c r="L344" i="9"/>
  <c r="J334" i="9"/>
  <c r="K333" i="9"/>
  <c r="I332" i="9"/>
  <c r="L329" i="9"/>
  <c r="I328" i="9"/>
  <c r="H322" i="9"/>
  <c r="I322" i="9"/>
  <c r="J320" i="9"/>
  <c r="L320" i="9"/>
  <c r="K288" i="9"/>
  <c r="K280" i="9"/>
  <c r="J270" i="9"/>
  <c r="J262" i="9"/>
  <c r="K234" i="9"/>
  <c r="J234" i="9"/>
  <c r="H229" i="9"/>
  <c r="K401" i="9"/>
  <c r="K397" i="9"/>
  <c r="L384" i="9"/>
  <c r="K319" i="9"/>
  <c r="H318" i="9"/>
  <c r="I318" i="9"/>
  <c r="J316" i="9"/>
  <c r="L316" i="9"/>
  <c r="L388" i="9"/>
  <c r="L390" i="9"/>
  <c r="K359" i="9"/>
  <c r="I292" i="9"/>
  <c r="J292" i="9"/>
  <c r="L292" i="9"/>
  <c r="J401" i="9"/>
  <c r="J397" i="9"/>
  <c r="L396" i="9"/>
  <c r="J396" i="9"/>
  <c r="H392" i="9"/>
  <c r="I391" i="9"/>
  <c r="K390" i="9"/>
  <c r="J385" i="9"/>
  <c r="K384" i="9"/>
  <c r="L383" i="9"/>
  <c r="H379" i="9"/>
  <c r="J378" i="9"/>
  <c r="K377" i="9"/>
  <c r="I376" i="9"/>
  <c r="J375" i="9"/>
  <c r="L374" i="9"/>
  <c r="H374" i="9"/>
  <c r="H373" i="9"/>
  <c r="J373" i="9"/>
  <c r="J372" i="9"/>
  <c r="L372" i="9"/>
  <c r="H363" i="9"/>
  <c r="J362" i="9"/>
  <c r="K361" i="9"/>
  <c r="I360" i="9"/>
  <c r="J359" i="9"/>
  <c r="L358" i="9"/>
  <c r="H358" i="9"/>
  <c r="H357" i="9"/>
  <c r="J357" i="9"/>
  <c r="J356" i="9"/>
  <c r="L356" i="9"/>
  <c r="H347" i="9"/>
  <c r="J346" i="9"/>
  <c r="K345" i="9"/>
  <c r="I344" i="9"/>
  <c r="J343" i="9"/>
  <c r="H341" i="9"/>
  <c r="J341" i="9"/>
  <c r="J340" i="9"/>
  <c r="L340" i="9"/>
  <c r="H331" i="9"/>
  <c r="J330" i="9"/>
  <c r="H327" i="9"/>
  <c r="J326" i="9"/>
  <c r="H324" i="9"/>
  <c r="I323" i="9"/>
  <c r="K322" i="9"/>
  <c r="I320" i="9"/>
  <c r="J319" i="9"/>
  <c r="L318" i="9"/>
  <c r="K316" i="9"/>
  <c r="H314" i="9"/>
  <c r="I314" i="9"/>
  <c r="J312" i="9"/>
  <c r="L312" i="9"/>
  <c r="H294" i="9"/>
  <c r="I289" i="9"/>
  <c r="I284" i="9"/>
  <c r="J284" i="9"/>
  <c r="L284" i="9"/>
  <c r="I281" i="9"/>
  <c r="K277" i="9"/>
  <c r="I276" i="9"/>
  <c r="J276" i="9"/>
  <c r="L276" i="9"/>
  <c r="L273" i="9"/>
  <c r="H266" i="9"/>
  <c r="I257" i="9"/>
  <c r="I253" i="9"/>
  <c r="I249" i="9"/>
  <c r="K230" i="9"/>
  <c r="J230" i="9"/>
  <c r="K226" i="9"/>
  <c r="J226" i="9"/>
  <c r="K375" i="9"/>
  <c r="L395" i="9"/>
  <c r="I384" i="9"/>
  <c r="I375" i="9"/>
  <c r="L371" i="9"/>
  <c r="I359" i="9"/>
  <c r="I343" i="9"/>
  <c r="I319" i="9"/>
  <c r="K318" i="9"/>
  <c r="I316" i="9"/>
  <c r="H310" i="9"/>
  <c r="I310" i="9"/>
  <c r="J308" i="9"/>
  <c r="L308" i="9"/>
  <c r="I307" i="9"/>
  <c r="L307" i="9"/>
  <c r="J304" i="9"/>
  <c r="L304" i="9"/>
  <c r="I303" i="9"/>
  <c r="L303" i="9"/>
  <c r="J300" i="9"/>
  <c r="L300" i="9"/>
  <c r="I299" i="9"/>
  <c r="L299" i="9"/>
  <c r="J296" i="9"/>
  <c r="L296" i="9"/>
  <c r="K292" i="9"/>
  <c r="H277" i="9"/>
  <c r="L274" i="9"/>
  <c r="H257" i="9"/>
  <c r="K222" i="9"/>
  <c r="J222" i="9"/>
  <c r="J176" i="9"/>
  <c r="L176" i="9"/>
  <c r="J172" i="9"/>
  <c r="L172" i="9"/>
  <c r="J161" i="9"/>
  <c r="K161" i="9"/>
  <c r="I160" i="9"/>
  <c r="J160" i="9"/>
  <c r="L160" i="9"/>
  <c r="I125" i="9"/>
  <c r="J125" i="9"/>
  <c r="K125" i="9"/>
  <c r="L120" i="9"/>
  <c r="H120" i="9"/>
  <c r="I120" i="9"/>
  <c r="J120" i="9"/>
  <c r="I98" i="9"/>
  <c r="J98" i="9"/>
  <c r="K98" i="9"/>
  <c r="I48" i="9"/>
  <c r="K48" i="9"/>
  <c r="I306" i="9"/>
  <c r="I302" i="9"/>
  <c r="I298" i="9"/>
  <c r="I294" i="9"/>
  <c r="I290" i="9"/>
  <c r="I286" i="9"/>
  <c r="I282" i="9"/>
  <c r="I278" i="9"/>
  <c r="I274" i="9"/>
  <c r="I270" i="9"/>
  <c r="I266" i="9"/>
  <c r="I262" i="9"/>
  <c r="K261" i="9"/>
  <c r="I258" i="9"/>
  <c r="K257" i="9"/>
  <c r="I254" i="9"/>
  <c r="K253" i="9"/>
  <c r="I250" i="9"/>
  <c r="K249" i="9"/>
  <c r="I246" i="9"/>
  <c r="K245" i="9"/>
  <c r="I242" i="9"/>
  <c r="K241" i="9"/>
  <c r="I238" i="9"/>
  <c r="K237" i="9"/>
  <c r="I234" i="9"/>
  <c r="K233" i="9"/>
  <c r="I230" i="9"/>
  <c r="K229" i="9"/>
  <c r="I226" i="9"/>
  <c r="K225" i="9"/>
  <c r="I222" i="9"/>
  <c r="K221" i="9"/>
  <c r="I218" i="9"/>
  <c r="K217" i="9"/>
  <c r="I214" i="9"/>
  <c r="K213" i="9"/>
  <c r="I210" i="9"/>
  <c r="K209" i="9"/>
  <c r="I206" i="9"/>
  <c r="K205" i="9"/>
  <c r="I202" i="9"/>
  <c r="K201" i="9"/>
  <c r="L200" i="9"/>
  <c r="J200" i="9"/>
  <c r="H196" i="9"/>
  <c r="I195" i="9"/>
  <c r="K194" i="9"/>
  <c r="H190" i="9"/>
  <c r="J189" i="9"/>
  <c r="K188" i="9"/>
  <c r="K187" i="9"/>
  <c r="L187" i="9"/>
  <c r="H183" i="9"/>
  <c r="J182" i="9"/>
  <c r="J181" i="9"/>
  <c r="K180" i="9"/>
  <c r="H178" i="9"/>
  <c r="I178" i="9"/>
  <c r="K176" i="9"/>
  <c r="K175" i="9"/>
  <c r="L175" i="9"/>
  <c r="H174" i="9"/>
  <c r="I174" i="9"/>
  <c r="K172" i="9"/>
  <c r="K171" i="9"/>
  <c r="L171" i="9"/>
  <c r="H170" i="9"/>
  <c r="I170" i="9"/>
  <c r="J165" i="9"/>
  <c r="K165" i="9"/>
  <c r="I164" i="9"/>
  <c r="J164" i="9"/>
  <c r="L164" i="9"/>
  <c r="H161" i="9"/>
  <c r="L154" i="9"/>
  <c r="H125" i="9"/>
  <c r="I89" i="9"/>
  <c r="K89" i="9"/>
  <c r="I60" i="9"/>
  <c r="K60" i="9"/>
  <c r="J329" i="9"/>
  <c r="J325" i="9"/>
  <c r="J321" i="9"/>
  <c r="J317" i="9"/>
  <c r="J313" i="9"/>
  <c r="J309" i="9"/>
  <c r="J305" i="9"/>
  <c r="J301" i="9"/>
  <c r="J297" i="9"/>
  <c r="J293" i="9"/>
  <c r="J289" i="9"/>
  <c r="J285" i="9"/>
  <c r="J281" i="9"/>
  <c r="J277" i="9"/>
  <c r="J273" i="9"/>
  <c r="L272" i="9"/>
  <c r="J269" i="9"/>
  <c r="L268" i="9"/>
  <c r="J265" i="9"/>
  <c r="L264" i="9"/>
  <c r="J261" i="9"/>
  <c r="L260" i="9"/>
  <c r="J257" i="9"/>
  <c r="L256" i="9"/>
  <c r="J253" i="9"/>
  <c r="L252" i="9"/>
  <c r="J249" i="9"/>
  <c r="L248" i="9"/>
  <c r="J245" i="9"/>
  <c r="L244" i="9"/>
  <c r="J241" i="9"/>
  <c r="L240" i="9"/>
  <c r="J237" i="9"/>
  <c r="L236" i="9"/>
  <c r="J233" i="9"/>
  <c r="L232" i="9"/>
  <c r="J229" i="9"/>
  <c r="L228" i="9"/>
  <c r="J225" i="9"/>
  <c r="L224" i="9"/>
  <c r="J221" i="9"/>
  <c r="L220" i="9"/>
  <c r="J217" i="9"/>
  <c r="L216" i="9"/>
  <c r="J213" i="9"/>
  <c r="L212" i="9"/>
  <c r="J209" i="9"/>
  <c r="L208" i="9"/>
  <c r="J205" i="9"/>
  <c r="L204" i="9"/>
  <c r="J201" i="9"/>
  <c r="K200" i="9"/>
  <c r="K199" i="9"/>
  <c r="L199" i="9"/>
  <c r="H195" i="9"/>
  <c r="J194" i="9"/>
  <c r="I189" i="9"/>
  <c r="I188" i="9"/>
  <c r="L186" i="9"/>
  <c r="I181" i="9"/>
  <c r="I180" i="9"/>
  <c r="I176" i="9"/>
  <c r="L174" i="9"/>
  <c r="I172" i="9"/>
  <c r="J168" i="9"/>
  <c r="L168" i="9"/>
  <c r="H165" i="9"/>
  <c r="H162" i="9"/>
  <c r="I162" i="9"/>
  <c r="K160" i="9"/>
  <c r="J154" i="9"/>
  <c r="H128" i="9"/>
  <c r="K128" i="9"/>
  <c r="H113" i="9"/>
  <c r="I113" i="9"/>
  <c r="K113" i="9"/>
  <c r="L113" i="9"/>
  <c r="J95" i="9"/>
  <c r="L95" i="9"/>
  <c r="H95" i="9"/>
  <c r="I95" i="9"/>
  <c r="K95" i="9"/>
  <c r="K220" i="9"/>
  <c r="K204" i="9"/>
  <c r="I201" i="9"/>
  <c r="J199" i="9"/>
  <c r="H188" i="9"/>
  <c r="H180" i="9"/>
  <c r="H176" i="9"/>
  <c r="H172" i="9"/>
  <c r="H166" i="9"/>
  <c r="I166" i="9"/>
  <c r="L162" i="9"/>
  <c r="L161" i="9"/>
  <c r="H160" i="9"/>
  <c r="K120" i="9"/>
  <c r="H99" i="9"/>
  <c r="I99" i="9"/>
  <c r="K99" i="9"/>
  <c r="L295" i="9"/>
  <c r="L291" i="9"/>
  <c r="L287" i="9"/>
  <c r="L283" i="9"/>
  <c r="L279" i="9"/>
  <c r="L275" i="9"/>
  <c r="J272" i="9"/>
  <c r="L271" i="9"/>
  <c r="J268" i="9"/>
  <c r="L267" i="9"/>
  <c r="J264" i="9"/>
  <c r="L263" i="9"/>
  <c r="J260" i="9"/>
  <c r="L259" i="9"/>
  <c r="J256" i="9"/>
  <c r="L255" i="9"/>
  <c r="J252" i="9"/>
  <c r="L251" i="9"/>
  <c r="J248" i="9"/>
  <c r="L247" i="9"/>
  <c r="J244" i="9"/>
  <c r="L243" i="9"/>
  <c r="J240" i="9"/>
  <c r="L239" i="9"/>
  <c r="J236" i="9"/>
  <c r="L235" i="9"/>
  <c r="J232" i="9"/>
  <c r="L231" i="9"/>
  <c r="J228" i="9"/>
  <c r="L227" i="9"/>
  <c r="J224" i="9"/>
  <c r="L223" i="9"/>
  <c r="J220" i="9"/>
  <c r="L219" i="9"/>
  <c r="J216" i="9"/>
  <c r="L215" i="9"/>
  <c r="J212" i="9"/>
  <c r="L211" i="9"/>
  <c r="J208" i="9"/>
  <c r="L207" i="9"/>
  <c r="J204" i="9"/>
  <c r="L203" i="9"/>
  <c r="H200" i="9"/>
  <c r="I199" i="9"/>
  <c r="K198" i="9"/>
  <c r="J193" i="9"/>
  <c r="K192" i="9"/>
  <c r="H187" i="9"/>
  <c r="J186" i="9"/>
  <c r="L185" i="9"/>
  <c r="H185" i="9"/>
  <c r="H179" i="9"/>
  <c r="J178" i="9"/>
  <c r="H175" i="9"/>
  <c r="J174" i="9"/>
  <c r="H171" i="9"/>
  <c r="J170" i="9"/>
  <c r="I168" i="9"/>
  <c r="J167" i="9"/>
  <c r="L166" i="9"/>
  <c r="L165" i="9"/>
  <c r="H164" i="9"/>
  <c r="K162" i="9"/>
  <c r="I161" i="9"/>
  <c r="L125" i="9"/>
  <c r="J198" i="9"/>
  <c r="H197" i="9"/>
  <c r="I192" i="9"/>
  <c r="L190" i="9"/>
  <c r="K185" i="9"/>
  <c r="I167" i="9"/>
  <c r="K166" i="9"/>
  <c r="I137" i="9"/>
  <c r="J137" i="9"/>
  <c r="K137" i="9"/>
  <c r="I97" i="9"/>
  <c r="K97" i="9"/>
  <c r="L97" i="9"/>
  <c r="I81" i="9"/>
  <c r="K81" i="9"/>
  <c r="H114" i="9"/>
  <c r="I114" i="9"/>
  <c r="J114" i="9"/>
  <c r="K114" i="9"/>
  <c r="J87" i="9"/>
  <c r="L87" i="9"/>
  <c r="H87" i="9"/>
  <c r="I87" i="9"/>
  <c r="K87" i="9"/>
  <c r="J197" i="9"/>
  <c r="K196" i="9"/>
  <c r="I184" i="9"/>
  <c r="J183" i="9"/>
  <c r="I182" i="9"/>
  <c r="H181" i="9"/>
  <c r="J177" i="9"/>
  <c r="K177" i="9"/>
  <c r="J173" i="9"/>
  <c r="K173" i="9"/>
  <c r="J157" i="9"/>
  <c r="K157" i="9"/>
  <c r="H154" i="9"/>
  <c r="I158" i="9"/>
  <c r="I154" i="9"/>
  <c r="I150" i="9"/>
  <c r="I146" i="9"/>
  <c r="I142" i="9"/>
  <c r="I138" i="9"/>
  <c r="I134" i="9"/>
  <c r="I130" i="9"/>
  <c r="I126" i="9"/>
  <c r="I121" i="9"/>
  <c r="L119" i="9"/>
  <c r="I115" i="9"/>
  <c r="J113" i="9"/>
  <c r="H96" i="9"/>
  <c r="J96" i="9"/>
  <c r="L96" i="9"/>
  <c r="K94" i="9"/>
  <c r="H88" i="9"/>
  <c r="J88" i="9"/>
  <c r="L88" i="9"/>
  <c r="K86" i="9"/>
  <c r="H80" i="9"/>
  <c r="H76" i="9"/>
  <c r="H72" i="9"/>
  <c r="H68" i="9"/>
  <c r="I52" i="9"/>
  <c r="K52" i="9"/>
  <c r="H44" i="9"/>
  <c r="L156" i="9"/>
  <c r="L152" i="9"/>
  <c r="L148" i="9"/>
  <c r="L144" i="9"/>
  <c r="L140" i="9"/>
  <c r="L136" i="9"/>
  <c r="L132" i="9"/>
  <c r="L128" i="9"/>
  <c r="L124" i="9"/>
  <c r="H121" i="9"/>
  <c r="H115" i="9"/>
  <c r="H100" i="9"/>
  <c r="J100" i="9"/>
  <c r="L100" i="9"/>
  <c r="J99" i="9"/>
  <c r="L99" i="9"/>
  <c r="L98" i="9"/>
  <c r="H98" i="9"/>
  <c r="H97" i="9"/>
  <c r="J97" i="9"/>
  <c r="H89" i="9"/>
  <c r="J89" i="9"/>
  <c r="L89" i="9"/>
  <c r="H81" i="9"/>
  <c r="J81" i="9"/>
  <c r="L81" i="9"/>
  <c r="H60" i="9"/>
  <c r="H48" i="9"/>
  <c r="H118" i="9"/>
  <c r="H104" i="9"/>
  <c r="J104" i="9"/>
  <c r="L104" i="9"/>
  <c r="J103" i="9"/>
  <c r="L103" i="9"/>
  <c r="L102" i="9"/>
  <c r="H102" i="9"/>
  <c r="H101" i="9"/>
  <c r="J101" i="9"/>
  <c r="L90" i="9"/>
  <c r="H90" i="9"/>
  <c r="J90" i="9"/>
  <c r="L82" i="9"/>
  <c r="H82" i="9"/>
  <c r="J82" i="9"/>
  <c r="H77" i="9"/>
  <c r="I77" i="9"/>
  <c r="J77" i="9"/>
  <c r="L77" i="9"/>
  <c r="H73" i="9"/>
  <c r="I73" i="9"/>
  <c r="J73" i="9"/>
  <c r="L73" i="9"/>
  <c r="H69" i="9"/>
  <c r="I69" i="9"/>
  <c r="J69" i="9"/>
  <c r="L69" i="9"/>
  <c r="H65" i="9"/>
  <c r="I65" i="9"/>
  <c r="J65" i="9"/>
  <c r="L65" i="9"/>
  <c r="J156" i="9"/>
  <c r="J152" i="9"/>
  <c r="J148" i="9"/>
  <c r="J144" i="9"/>
  <c r="J140" i="9"/>
  <c r="J136" i="9"/>
  <c r="J132" i="9"/>
  <c r="J128" i="9"/>
  <c r="J124" i="9"/>
  <c r="L123" i="9"/>
  <c r="K118" i="9"/>
  <c r="L117" i="9"/>
  <c r="J117" i="9"/>
  <c r="I112" i="9"/>
  <c r="K111" i="9"/>
  <c r="H108" i="9"/>
  <c r="J108" i="9"/>
  <c r="L108" i="9"/>
  <c r="J107" i="9"/>
  <c r="L107" i="9"/>
  <c r="L106" i="9"/>
  <c r="H106" i="9"/>
  <c r="H105" i="9"/>
  <c r="J105" i="9"/>
  <c r="K103" i="9"/>
  <c r="K102" i="9"/>
  <c r="L101" i="9"/>
  <c r="K100" i="9"/>
  <c r="J91" i="9"/>
  <c r="L91" i="9"/>
  <c r="H91" i="9"/>
  <c r="J83" i="9"/>
  <c r="L83" i="9"/>
  <c r="H83" i="9"/>
  <c r="I76" i="9"/>
  <c r="I72" i="9"/>
  <c r="I68" i="9"/>
  <c r="H57" i="9"/>
  <c r="I57" i="9"/>
  <c r="J57" i="9"/>
  <c r="L57" i="9"/>
  <c r="H45" i="9"/>
  <c r="I45" i="9"/>
  <c r="J45" i="9"/>
  <c r="L45" i="9"/>
  <c r="K139" i="9"/>
  <c r="K127" i="9"/>
  <c r="I124" i="9"/>
  <c r="K123" i="9"/>
  <c r="J118" i="9"/>
  <c r="K117" i="9"/>
  <c r="L116" i="9"/>
  <c r="J111" i="9"/>
  <c r="H109" i="9"/>
  <c r="J109" i="9"/>
  <c r="K104" i="9"/>
  <c r="I103" i="9"/>
  <c r="J102" i="9"/>
  <c r="K101" i="9"/>
  <c r="H92" i="9"/>
  <c r="J92" i="9"/>
  <c r="L92" i="9"/>
  <c r="K90" i="9"/>
  <c r="H84" i="9"/>
  <c r="J84" i="9"/>
  <c r="L84" i="9"/>
  <c r="K82" i="9"/>
  <c r="L78" i="9"/>
  <c r="L74" i="9"/>
  <c r="L70" i="9"/>
  <c r="H61" i="9"/>
  <c r="I61" i="9"/>
  <c r="J61" i="9"/>
  <c r="L61" i="9"/>
  <c r="H49" i="9"/>
  <c r="I49" i="9"/>
  <c r="J49" i="9"/>
  <c r="L49" i="9"/>
  <c r="H122" i="9"/>
  <c r="I118" i="9"/>
  <c r="I117" i="9"/>
  <c r="J116" i="9"/>
  <c r="K110" i="9"/>
  <c r="L109" i="9"/>
  <c r="I104" i="9"/>
  <c r="H103" i="9"/>
  <c r="I102" i="9"/>
  <c r="I101" i="9"/>
  <c r="H93" i="9"/>
  <c r="J93" i="9"/>
  <c r="L93" i="9"/>
  <c r="K91" i="9"/>
  <c r="I90" i="9"/>
  <c r="H85" i="9"/>
  <c r="J85" i="9"/>
  <c r="L85" i="9"/>
  <c r="K83" i="9"/>
  <c r="I82" i="9"/>
  <c r="K77" i="9"/>
  <c r="K73" i="9"/>
  <c r="K69" i="9"/>
  <c r="K65" i="9"/>
  <c r="H53" i="9"/>
  <c r="I53" i="9"/>
  <c r="J53" i="9"/>
  <c r="L53" i="9"/>
  <c r="L94" i="9"/>
  <c r="H94" i="9"/>
  <c r="J94" i="9"/>
  <c r="L86" i="9"/>
  <c r="H86" i="9"/>
  <c r="J86" i="9"/>
  <c r="I79" i="9"/>
  <c r="J79" i="9"/>
  <c r="L79" i="9"/>
  <c r="H79" i="9"/>
  <c r="I75" i="9"/>
  <c r="J75" i="9"/>
  <c r="L75" i="9"/>
  <c r="H75" i="9"/>
  <c r="I71" i="9"/>
  <c r="J71" i="9"/>
  <c r="L71" i="9"/>
  <c r="H71" i="9"/>
  <c r="I67" i="9"/>
  <c r="J67" i="9"/>
  <c r="L67" i="9"/>
  <c r="H67" i="9"/>
  <c r="I44" i="9"/>
  <c r="K44" i="9"/>
  <c r="J78" i="9"/>
  <c r="J74" i="9"/>
  <c r="J70" i="9"/>
  <c r="J66" i="9"/>
  <c r="H63" i="9"/>
  <c r="J62" i="9"/>
  <c r="H59" i="9"/>
  <c r="J58" i="9"/>
  <c r="H55" i="9"/>
  <c r="J54" i="9"/>
  <c r="H51" i="9"/>
  <c r="J50" i="9"/>
  <c r="H47" i="9"/>
  <c r="J46" i="9"/>
  <c r="H43" i="9"/>
  <c r="J42" i="9"/>
  <c r="L41" i="9"/>
  <c r="H39" i="9"/>
  <c r="J38" i="9"/>
  <c r="L37" i="9"/>
  <c r="H35" i="9"/>
  <c r="J34" i="9"/>
  <c r="L33" i="9"/>
  <c r="H31" i="9"/>
  <c r="J30" i="9"/>
  <c r="L29" i="9"/>
  <c r="H27" i="9"/>
  <c r="J26" i="9"/>
  <c r="L25" i="9"/>
  <c r="H23" i="9"/>
  <c r="J22" i="9"/>
  <c r="L21" i="9"/>
  <c r="H19" i="9"/>
  <c r="J18" i="9"/>
  <c r="L17" i="9"/>
  <c r="J14" i="9"/>
  <c r="L13" i="9"/>
  <c r="H11" i="9"/>
  <c r="J10" i="9"/>
  <c r="I14" i="9"/>
  <c r="K13" i="9"/>
  <c r="I10" i="9"/>
  <c r="L80" i="9"/>
  <c r="H78" i="9"/>
  <c r="L76" i="9"/>
  <c r="H74" i="9"/>
  <c r="L72" i="9"/>
  <c r="H70" i="9"/>
  <c r="L68" i="9"/>
  <c r="H66" i="9"/>
  <c r="L64" i="9"/>
  <c r="H62" i="9"/>
  <c r="L60" i="9"/>
  <c r="H58" i="9"/>
  <c r="L56" i="9"/>
  <c r="H54" i="9"/>
  <c r="L52" i="9"/>
  <c r="H50" i="9"/>
  <c r="L48" i="9"/>
  <c r="L44" i="9"/>
  <c r="J41" i="9"/>
  <c r="L40" i="9"/>
  <c r="J37" i="9"/>
  <c r="L36" i="9"/>
  <c r="J33" i="9"/>
  <c r="L32" i="9"/>
  <c r="J29" i="9"/>
  <c r="L28" i="9"/>
  <c r="J25" i="9"/>
  <c r="J21" i="9"/>
  <c r="L20" i="9"/>
  <c r="J17" i="9"/>
  <c r="H14" i="9"/>
  <c r="J13" i="9"/>
  <c r="I41" i="9"/>
  <c r="K40" i="9"/>
  <c r="I37" i="9"/>
  <c r="K36" i="9"/>
  <c r="I33" i="9"/>
  <c r="K32" i="9"/>
  <c r="I29" i="9"/>
  <c r="K28" i="9"/>
  <c r="I25" i="9"/>
  <c r="K24" i="9"/>
  <c r="I21" i="9"/>
  <c r="K20" i="9"/>
  <c r="I17" i="9"/>
  <c r="J80" i="9"/>
  <c r="J76" i="9"/>
  <c r="J72" i="9"/>
  <c r="J68" i="9"/>
  <c r="J64" i="9"/>
  <c r="L63" i="9"/>
  <c r="J60" i="9"/>
  <c r="L59" i="9"/>
  <c r="J56" i="9"/>
  <c r="L55" i="9"/>
  <c r="J52" i="9"/>
  <c r="L51" i="9"/>
  <c r="J48" i="9"/>
  <c r="L47" i="9"/>
  <c r="J44" i="9"/>
  <c r="L43" i="9"/>
  <c r="J40" i="9"/>
  <c r="L39" i="9"/>
  <c r="J36" i="9"/>
  <c r="L35" i="9"/>
  <c r="L31" i="9"/>
  <c r="L27" i="9"/>
  <c r="J24" i="9"/>
  <c r="L23" i="9"/>
  <c r="L19" i="9"/>
  <c r="I32" i="9"/>
  <c r="I28" i="9"/>
  <c r="I24" i="9"/>
  <c r="I20" i="9"/>
  <c r="K15" i="9"/>
  <c r="K11" i="9"/>
  <c r="J63" i="9"/>
  <c r="J59" i="9"/>
  <c r="J55" i="9"/>
  <c r="J51" i="9"/>
  <c r="J47" i="9"/>
  <c r="J43" i="9"/>
  <c r="J39" i="9"/>
  <c r="J35" i="9"/>
  <c r="J31" i="9"/>
  <c r="J27" i="9"/>
  <c r="J23" i="9"/>
  <c r="L9" i="9"/>
  <c r="K9" i="9"/>
  <c r="J9" i="9"/>
  <c r="I9" i="9"/>
  <c r="H9"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tc={527B7DA9-CD5B-4E7E-8300-1A4E39F7A7C3}</author>
  </authors>
  <commentList>
    <comment ref="B108" authorId="0" shapeId="0" xr:uid="{00000000-0006-0000-0400-000001000000}">
      <text>
        <t>[Threaded comment]
Your version of Excel allows you to read this threaded comment; however, any edits to it will get removed if the file is opened in a newer version of Excel. Learn more: https://go.microsoft.com/fwlink/?linkid=870924
Comment:
    If a full-time faculty uses this banked LHE to increase total compensation 33% above the top rate paid to faculty if used at 6-year mark.  or they can take it as leave where it will be paid now as Full-Time compensation.</t>
      </text>
    </comment>
  </commentList>
</comments>
</file>

<file path=xl/sharedStrings.xml><?xml version="1.0" encoding="utf-8"?>
<sst xmlns="http://schemas.openxmlformats.org/spreadsheetml/2006/main" count="9078" uniqueCount="1275">
  <si>
    <t xml:space="preserve">DO NOT make edits directly to the data below as every cell is linked to other tabs in this workbook.  </t>
  </si>
  <si>
    <t>Instead, edit the cells for a given metric in the first (left to right) tab in which the metric appears and check consistency with any remaining tabs.</t>
  </si>
  <si>
    <t>UNIFIED ENROLLMENT MANAGEMENT METRICS</t>
  </si>
  <si>
    <t>RANCHO SANTIAGO COMMUNITY COLLEGE DISTRICT</t>
  </si>
  <si>
    <t>College Credit</t>
  </si>
  <si>
    <t>Noncredit</t>
  </si>
  <si>
    <t>Districtwide</t>
  </si>
  <si>
    <t>#</t>
  </si>
  <si>
    <t>Name</t>
  </si>
  <si>
    <t>Students</t>
  </si>
  <si>
    <t>Students by Term</t>
  </si>
  <si>
    <t>Students by Course</t>
  </si>
  <si>
    <t>Course by Section</t>
  </si>
  <si>
    <t>Students by Award</t>
  </si>
  <si>
    <t>Definition</t>
  </si>
  <si>
    <t>Plain English Calculation</t>
  </si>
  <si>
    <t>Values</t>
  </si>
  <si>
    <t>Notes On Using This Element</t>
  </si>
  <si>
    <t>Related Elements</t>
  </si>
  <si>
    <t>Role</t>
  </si>
  <si>
    <t xml:space="preserve">Data Trustee </t>
  </si>
  <si>
    <t>Co-Trustee</t>
  </si>
  <si>
    <t>Academic Honors</t>
  </si>
  <si>
    <t>Vice President Academic Affairs</t>
  </si>
  <si>
    <t>Executive Dean, Continuing Ed</t>
  </si>
  <si>
    <t>Academic Honors Indicator</t>
  </si>
  <si>
    <t>Academic Year</t>
  </si>
  <si>
    <t>Academic Year Code</t>
  </si>
  <si>
    <t>Academic Year, Awarded</t>
  </si>
  <si>
    <t>Academic Years Ago</t>
  </si>
  <si>
    <t>ACHIEVED EARNINGS PER $1</t>
  </si>
  <si>
    <t>Active Degree</t>
  </si>
  <si>
    <t>Active Major</t>
  </si>
  <si>
    <t>ACTUAL CDCP</t>
  </si>
  <si>
    <t>ACTUAL CDCP EARNINGS PER $1</t>
  </si>
  <si>
    <t>ACTUAL EARNINGS PER $1</t>
  </si>
  <si>
    <t>Age</t>
  </si>
  <si>
    <t>Vice President Student Services</t>
  </si>
  <si>
    <t>Age at Award</t>
  </si>
  <si>
    <t>Age Group</t>
  </si>
  <si>
    <t>Age Group at Award</t>
  </si>
  <si>
    <t>Apprenticeship</t>
  </si>
  <si>
    <t>Attempted Units</t>
  </si>
  <si>
    <t>Attended Contact Hours</t>
  </si>
  <si>
    <t>Award Campus</t>
  </si>
  <si>
    <t>Award Campus Code</t>
  </si>
  <si>
    <t>Award Catalog Year</t>
  </si>
  <si>
    <t>Award Department</t>
  </si>
  <si>
    <t>Award Fiscal Year</t>
  </si>
  <si>
    <t>Award SP02 MIS Coding</t>
  </si>
  <si>
    <t>Award Type</t>
  </si>
  <si>
    <t>Award Type Code</t>
  </si>
  <si>
    <t>Awarded Credential Category</t>
  </si>
  <si>
    <t>Awarded Credential: Credit or NonCredit</t>
  </si>
  <si>
    <t>Awarded Division</t>
  </si>
  <si>
    <t>Awarded Major</t>
  </si>
  <si>
    <t>Awarded Major Code</t>
  </si>
  <si>
    <t>Awarded Program</t>
  </si>
  <si>
    <t>Awarded Program Campus</t>
  </si>
  <si>
    <t>Awarded Program Campus Code</t>
  </si>
  <si>
    <t>Awarded Program Pathway</t>
  </si>
  <si>
    <t>Awarded Term</t>
  </si>
  <si>
    <t>Base Pay Earn Type</t>
  </si>
  <si>
    <t>Base Pay, Instructor</t>
  </si>
  <si>
    <t>Begin Date</t>
  </si>
  <si>
    <t>Begin Time</t>
  </si>
  <si>
    <t>Building</t>
  </si>
  <si>
    <t>Building Code</t>
  </si>
  <si>
    <t>Building/Room Code</t>
  </si>
  <si>
    <t>Calculated Revenue</t>
  </si>
  <si>
    <t>Calendar Year</t>
  </si>
  <si>
    <t>Campus Code</t>
  </si>
  <si>
    <t>Campus Name</t>
  </si>
  <si>
    <t>Cancelled</t>
  </si>
  <si>
    <t>Catalog Term</t>
  </si>
  <si>
    <t>Census Date</t>
  </si>
  <si>
    <t>CID</t>
  </si>
  <si>
    <t>Class Codes</t>
  </si>
  <si>
    <t>Completed Units</t>
  </si>
  <si>
    <t>Completion Rate</t>
  </si>
  <si>
    <t>Confidentiality Indicator</t>
  </si>
  <si>
    <t>Contact Hours - Credit</t>
  </si>
  <si>
    <t>Contact Hours - Faculty</t>
  </si>
  <si>
    <t>Contact Hours - Lab</t>
  </si>
  <si>
    <t>Contact Hours - Lecture</t>
  </si>
  <si>
    <t>Contact Hours - Noncredit</t>
  </si>
  <si>
    <t>Contact Hours - Other</t>
  </si>
  <si>
    <t>Contact Hours - Student</t>
  </si>
  <si>
    <t>Cost, Full-Time</t>
  </si>
  <si>
    <t>Cost, Overload</t>
  </si>
  <si>
    <t>Cost, Overload Banked</t>
  </si>
  <si>
    <t>Cost, Part-Time</t>
  </si>
  <si>
    <t>Cost, Part-Time Timecard</t>
  </si>
  <si>
    <t>Cost, Total</t>
  </si>
  <si>
    <t>Course</t>
  </si>
  <si>
    <t>Course Attribute Code List</t>
  </si>
  <si>
    <t>Course Attribute List</t>
  </si>
  <si>
    <t>Course Credit Hours</t>
  </si>
  <si>
    <t>Course Division</t>
  </si>
  <si>
    <t>Course Division Code</t>
  </si>
  <si>
    <t>Course End Date</t>
  </si>
  <si>
    <t>Course ID</t>
  </si>
  <si>
    <t>Course Meeting Days</t>
  </si>
  <si>
    <t>Course Meeting Pattern</t>
  </si>
  <si>
    <t>Course Mode</t>
  </si>
  <si>
    <t>COURSE NAME</t>
  </si>
  <si>
    <t>Course Number</t>
  </si>
  <si>
    <t>Course Reference Number</t>
  </si>
  <si>
    <t>Course Status</t>
  </si>
  <si>
    <t>Course Status Code</t>
  </si>
  <si>
    <t>Course Success</t>
  </si>
  <si>
    <t>Course Time of Day</t>
  </si>
  <si>
    <t>COURSE TYPE</t>
  </si>
  <si>
    <t>Credit Funding Rate</t>
  </si>
  <si>
    <t>Credit Source Code</t>
  </si>
  <si>
    <t>Credit/Non-Credit Funding Rate</t>
  </si>
  <si>
    <t>Credits Earned - RSCCD</t>
  </si>
  <si>
    <t>Crosslisted Sections</t>
  </si>
  <si>
    <t>CTE Flag</t>
  </si>
  <si>
    <t>Cumulative Credits, All</t>
  </si>
  <si>
    <t>Cumulative Credits, Attempted</t>
  </si>
  <si>
    <t>Cumulative Credits, Completed</t>
  </si>
  <si>
    <t>Cumulative Credits, Transfer</t>
  </si>
  <si>
    <t>Cumulative GPA</t>
  </si>
  <si>
    <t>Cumulative GPA Units</t>
  </si>
  <si>
    <t>Cumulative Quality Points</t>
  </si>
  <si>
    <t>Cumulative Semesters</t>
  </si>
  <si>
    <t>Cumulative Terms</t>
  </si>
  <si>
    <t>Date Index</t>
  </si>
  <si>
    <t>Day / Night</t>
  </si>
  <si>
    <t>Degree City</t>
  </si>
  <si>
    <t>Degree State</t>
  </si>
  <si>
    <t>Degree Street Line 1</t>
  </si>
  <si>
    <t>Degree Street Line 2</t>
  </si>
  <si>
    <t>Degree Zip Code</t>
  </si>
  <si>
    <t>Delivery Method</t>
  </si>
  <si>
    <t>Delivery Method Code</t>
  </si>
  <si>
    <t>Department</t>
  </si>
  <si>
    <t>Department Code</t>
  </si>
  <si>
    <t>Disability Code List</t>
  </si>
  <si>
    <t>Disability List</t>
  </si>
  <si>
    <t>Division</t>
  </si>
  <si>
    <t>Division Code</t>
  </si>
  <si>
    <t>Drop Reason</t>
  </si>
  <si>
    <t>DSCH/FTEF</t>
  </si>
  <si>
    <t>Dual Credit</t>
  </si>
  <si>
    <t>Dual Enrolled</t>
  </si>
  <si>
    <t>Duplicated Headcount - Credit</t>
  </si>
  <si>
    <t>Duplicated Headcount - NonCredit</t>
  </si>
  <si>
    <t>Duplicated Headcount, Enrollment</t>
  </si>
  <si>
    <t>Email Personal</t>
  </si>
  <si>
    <t>Email Preferred</t>
  </si>
  <si>
    <t>Email RSCCD</t>
  </si>
  <si>
    <t>End Date</t>
  </si>
  <si>
    <t>End of Term Persistence Status</t>
  </si>
  <si>
    <t>END TIME</t>
  </si>
  <si>
    <t>Ending Cohort</t>
  </si>
  <si>
    <t>Ending Cohort for CDCP</t>
  </si>
  <si>
    <t>Ending Cohort for CDCP, Santa Ana College</t>
  </si>
  <si>
    <t>Ending Cohort for CDCP, Santiago Canyon College</t>
  </si>
  <si>
    <t>Ending Cohort for Credit</t>
  </si>
  <si>
    <t>Ending Cohort for Credit, Santa Ana College</t>
  </si>
  <si>
    <t>Ending Cohort for Credit, Santiago Canyon College</t>
  </si>
  <si>
    <t>Ending Cohort for Non-Credit</t>
  </si>
  <si>
    <t>Ending Cohort for Non-Credit, Santa Ana College</t>
  </si>
  <si>
    <t>Ending Cohort for Non-Credit, Santiago Canyon College</t>
  </si>
  <si>
    <t>Ending Cohort for Special Admit</t>
  </si>
  <si>
    <t>Ending Cohort for Special Admit, Santa Ana College</t>
  </si>
  <si>
    <t>Ending Cohort for Special Admit, Santiago Canyon College</t>
  </si>
  <si>
    <t>Enrolled</t>
  </si>
  <si>
    <t>Enrolled at Award?</t>
  </si>
  <si>
    <t>Enrollment Status</t>
  </si>
  <si>
    <t>Enrollment Type</t>
  </si>
  <si>
    <t>ESTIM.COST</t>
  </si>
  <si>
    <t>Ethnicity</t>
  </si>
  <si>
    <t>Ethnicity, First Declared</t>
  </si>
  <si>
    <t>Ethnicity, Hispanic or Non-Hispanic</t>
  </si>
  <si>
    <t>Fall-to-Fall Persistence Status</t>
  </si>
  <si>
    <t>First Enrolled Campus</t>
  </si>
  <si>
    <t>First Enrolled Campus Code</t>
  </si>
  <si>
    <t>Fiscal Year [Reporting Year]</t>
  </si>
  <si>
    <t>FT COST</t>
  </si>
  <si>
    <t>FT/PT Status</t>
  </si>
  <si>
    <t>FT/PT Status, Current</t>
  </si>
  <si>
    <t>FTEF Percentage</t>
  </si>
  <si>
    <t>FTES</t>
  </si>
  <si>
    <t>FTES Type</t>
  </si>
  <si>
    <t>FTES/FTEF</t>
  </si>
  <si>
    <t>Full-Time/Part-Time/Half-Time</t>
  </si>
  <si>
    <t>Funding Method</t>
  </si>
  <si>
    <t>Funding Method Code</t>
  </si>
  <si>
    <t>Funding Method Description</t>
  </si>
  <si>
    <t>Funding Source</t>
  </si>
  <si>
    <t>Funds per CDCP</t>
  </si>
  <si>
    <t>Gender</t>
  </si>
  <si>
    <t>GPA Credits</t>
  </si>
  <si>
    <t>GPA Units</t>
  </si>
  <si>
    <t>Grade</t>
  </si>
  <si>
    <t>Grade Retention</t>
  </si>
  <si>
    <t>Graduation and Retention Status</t>
  </si>
  <si>
    <t>Graduation Appl Date</t>
  </si>
  <si>
    <t>Graduation Appl Status Code</t>
  </si>
  <si>
    <t>Graduation Attend Code</t>
  </si>
  <si>
    <t>Graduation Date</t>
  </si>
  <si>
    <t>Graduation Status</t>
  </si>
  <si>
    <t>Graduation Status Code</t>
  </si>
  <si>
    <t>High School</t>
  </si>
  <si>
    <t>High School Code</t>
  </si>
  <si>
    <t>Highest Award Achieved - RSCCD</t>
  </si>
  <si>
    <t>Home College</t>
  </si>
  <si>
    <t>Honors Code List</t>
  </si>
  <si>
    <t>HS Graduation Year</t>
  </si>
  <si>
    <t>IN-SERV TRAINING</t>
  </si>
  <si>
    <t>Instructional Cost, FT</t>
  </si>
  <si>
    <t>Instructional Cost, OL</t>
  </si>
  <si>
    <t>Instructional Cost, PT</t>
  </si>
  <si>
    <t>Instructional Cost, Total</t>
  </si>
  <si>
    <t>Instructional LHE, FT</t>
  </si>
  <si>
    <t>Instructional LHE, OL</t>
  </si>
  <si>
    <t>Instructional LHE, PT</t>
  </si>
  <si>
    <t>Instructional LHE, Total</t>
  </si>
  <si>
    <t>Instructional Method</t>
  </si>
  <si>
    <t>Instructional Method Code</t>
  </si>
  <si>
    <t>Instructor Full Time Status</t>
  </si>
  <si>
    <t>Instructor Name</t>
  </si>
  <si>
    <t>IS CDCP</t>
  </si>
  <si>
    <t>IW/FTEF</t>
  </si>
  <si>
    <t>LAB TYPE</t>
  </si>
  <si>
    <t>LAST DAY TO CANCEL</t>
  </si>
  <si>
    <t>Lecture Hour Equivalent, Full-Time</t>
  </si>
  <si>
    <t>Lecture Hour Equivalent, Total</t>
  </si>
  <si>
    <t>Low Income Eligible</t>
  </si>
  <si>
    <t>Low Income Received</t>
  </si>
  <si>
    <t>Maximum Units</t>
  </si>
  <si>
    <t>Minimum Units</t>
  </si>
  <si>
    <t>Net Revenue</t>
  </si>
  <si>
    <t>Noncredit CDCP Funding Rate (AKA Enhanced Funding Non-Credit)</t>
  </si>
  <si>
    <t>Noncredit Funding Rate</t>
  </si>
  <si>
    <t>Noncredit Incarcerated Funding Rate</t>
  </si>
  <si>
    <t>Official Name On Award</t>
  </si>
  <si>
    <t>On/Off Campus</t>
  </si>
  <si>
    <t>Outcome Status</t>
  </si>
  <si>
    <t>Outcome Status Code</t>
  </si>
  <si>
    <t>Overload Hours, Banked</t>
  </si>
  <si>
    <t>Overload Hours, Total</t>
  </si>
  <si>
    <t>Overload Hours, Withdrawl</t>
  </si>
  <si>
    <t>PA/CUM SCHED HOURS</t>
  </si>
  <si>
    <t>PA/FTEF</t>
  </si>
  <si>
    <t>Part of Term - Full</t>
  </si>
  <si>
    <t>Part of Term - Length</t>
  </si>
  <si>
    <t>Part of Term - Simplified</t>
  </si>
  <si>
    <t>Part of Term - Weeks</t>
  </si>
  <si>
    <t>Part of Term End Date</t>
  </si>
  <si>
    <t>Part of Term Start Date</t>
  </si>
  <si>
    <t>Percent Grade A</t>
  </si>
  <si>
    <t>Percent Grade B</t>
  </si>
  <si>
    <t>Percent Grade Blank</t>
  </si>
  <si>
    <t>Percent Grade C</t>
  </si>
  <si>
    <t>Percent Grade COM</t>
  </si>
  <si>
    <t>Percent Grade D</t>
  </si>
  <si>
    <t>Percent Grade EW</t>
  </si>
  <si>
    <t>Percent Grade F</t>
  </si>
  <si>
    <t>Percent Grade I</t>
  </si>
  <si>
    <t>Percent Grade IP</t>
  </si>
  <si>
    <t>Percent Grade MW</t>
  </si>
  <si>
    <t>Percent Grade NP</t>
  </si>
  <si>
    <t>Percent Grade P</t>
  </si>
  <si>
    <t>Percent Grade RD</t>
  </si>
  <si>
    <t>Percent Grade SP</t>
  </si>
  <si>
    <t>Percent Grade U</t>
  </si>
  <si>
    <t>Percent Grade W</t>
  </si>
  <si>
    <t>POSITION, FT</t>
  </si>
  <si>
    <t>POSITION, OL</t>
  </si>
  <si>
    <t>POSITION, PT</t>
  </si>
  <si>
    <t>Positive Attendance Count</t>
  </si>
  <si>
    <t>Positive Attendance Indicator</t>
  </si>
  <si>
    <t>Prereq Check Method Code</t>
  </si>
  <si>
    <t>Primary Instructor Email</t>
  </si>
  <si>
    <t>Primary Instructor First Name</t>
  </si>
  <si>
    <t>Primary Instructor ID</t>
  </si>
  <si>
    <t>Primary Instructor Last Name</t>
  </si>
  <si>
    <t>Primary Instructor Middle Name</t>
  </si>
  <si>
    <t>Primary Instructor Percent Responsibility</t>
  </si>
  <si>
    <t>Primary Instructor Session Percentage</t>
  </si>
  <si>
    <t>Primary Section</t>
  </si>
  <si>
    <t>Program Classification</t>
  </si>
  <si>
    <t>Quality Points</t>
  </si>
  <si>
    <t>Race</t>
  </si>
  <si>
    <t>Race, Hispanic or Non-Hispanic</t>
  </si>
  <si>
    <t>Regalia</t>
  </si>
  <si>
    <t>Request Date</t>
  </si>
  <si>
    <t>Residency</t>
  </si>
  <si>
    <t>Residency Status Code</t>
  </si>
  <si>
    <t>Retention Rate</t>
  </si>
  <si>
    <t>RETNT %</t>
  </si>
  <si>
    <t>Room Number</t>
  </si>
  <si>
    <t>Schedule Attribute Code List</t>
  </si>
  <si>
    <t>Schedule Attribute List</t>
  </si>
  <si>
    <t>Section Capacity</t>
  </si>
  <si>
    <t>Section Capacity, Enrolled</t>
  </si>
  <si>
    <t>Section Capacity, Maximum</t>
  </si>
  <si>
    <t>Section Capacity, Total</t>
  </si>
  <si>
    <t>Section Number</t>
  </si>
  <si>
    <t>Section Utilization</t>
  </si>
  <si>
    <t>Semester</t>
  </si>
  <si>
    <t>Semester Code [Term Code]</t>
  </si>
  <si>
    <t>Semester Index [Term Index]</t>
  </si>
  <si>
    <t>Semesters Enrolled, Santa Ana College</t>
  </si>
  <si>
    <t>Semesters Enrolled, Santiago Canyon College</t>
  </si>
  <si>
    <t>Snapshot Date</t>
  </si>
  <si>
    <t>Special Admit Funding Rate</t>
  </si>
  <si>
    <t>Spring-to-Spring Persistence Status</t>
  </si>
  <si>
    <t>SRFM - Country of Birth</t>
  </si>
  <si>
    <t>SRFM - English Native Language</t>
  </si>
  <si>
    <t>SRFM - Father's Education Level</t>
  </si>
  <si>
    <t>SRFM - First Generation Status</t>
  </si>
  <si>
    <t>SRFM - GED</t>
  </si>
  <si>
    <t>SRFM - High School Diploma</t>
  </si>
  <si>
    <t>SRFM - High School Name</t>
  </si>
  <si>
    <t>SRFM - Highest Degree</t>
  </si>
  <si>
    <t>SRFM - Mother's Education Level</t>
  </si>
  <si>
    <t>SRFM - Phone Number Primary</t>
  </si>
  <si>
    <t>SRFM - Veteran Status</t>
  </si>
  <si>
    <t>SRFM - Veteran Type</t>
  </si>
  <si>
    <t>SRFM - Veteran Type Code</t>
  </si>
  <si>
    <t>Standing</t>
  </si>
  <si>
    <t>Start of Term Retention Status</t>
  </si>
  <si>
    <t>Starting Cohort</t>
  </si>
  <si>
    <t>Starting Cohort for CDCP</t>
  </si>
  <si>
    <t>Starting Cohort for CDCP, Santa Anna College</t>
  </si>
  <si>
    <t>Starting Cohort for CDCP, Santiago Canyon College</t>
  </si>
  <si>
    <t>Starting Cohort for Credit</t>
  </si>
  <si>
    <t>Starting Cohort for Credit, Santa Ana College</t>
  </si>
  <si>
    <t>Starting Cohort for Credit, Santiago Canyon College</t>
  </si>
  <si>
    <t>Starting Cohort for Non-Credit</t>
  </si>
  <si>
    <t>Starting Cohort for Non-Credit, Santa Ana College</t>
  </si>
  <si>
    <t>Starting Cohort for Non-Credit, Santiago Canyon College</t>
  </si>
  <si>
    <t>Starting Cohort for Special Admit</t>
  </si>
  <si>
    <t>Starting Cohort for Special Admit, Santa Ana College</t>
  </si>
  <si>
    <t>Starting Cohort for Special Admit, Santiago Canyon College</t>
  </si>
  <si>
    <t>Student Birthdate</t>
  </si>
  <si>
    <t>Student Chosen Name</t>
  </si>
  <si>
    <t>Student Contact Hours Type</t>
  </si>
  <si>
    <t>Student Contact Hours, Daily (DSCH)</t>
  </si>
  <si>
    <t>Student Contact Hours, Independent Study/Work Exp</t>
  </si>
  <si>
    <t>Student Contact Hours, Positive Attendance</t>
  </si>
  <si>
    <t>Student Contact Hours, Weekly (WSCH)</t>
  </si>
  <si>
    <t>Student First Name</t>
  </si>
  <si>
    <t>Student Full Name</t>
  </si>
  <si>
    <t>Student Home City</t>
  </si>
  <si>
    <t>Student Home Location</t>
  </si>
  <si>
    <t>Student Home Postal Code</t>
  </si>
  <si>
    <t>Student Home State</t>
  </si>
  <si>
    <t>Student Home Street Address 1</t>
  </si>
  <si>
    <t>Student Home Street Address 2</t>
  </si>
  <si>
    <t>Student ID</t>
  </si>
  <si>
    <t>Student ID, CCCCO</t>
  </si>
  <si>
    <t>Student Last Name</t>
  </si>
  <si>
    <t>Student Middle Name</t>
  </si>
  <si>
    <t>Student Prefix</t>
  </si>
  <si>
    <t>Student Suffix</t>
  </si>
  <si>
    <t>Students Advisor</t>
  </si>
  <si>
    <t>SUBJECT</t>
  </si>
  <si>
    <t>Subject Code</t>
  </si>
  <si>
    <t>Success Rate</t>
  </si>
  <si>
    <t>Team Taught</t>
  </si>
  <si>
    <t>Term</t>
  </si>
  <si>
    <t>Term Code</t>
  </si>
  <si>
    <t>Term GPA</t>
  </si>
  <si>
    <t>TERM LENGTH MULTIPLIER</t>
  </si>
  <si>
    <t>Terms Enrolled, Santa Ana College</t>
  </si>
  <si>
    <t>Terms Enrolled, Santiago Canyon College</t>
  </si>
  <si>
    <t>Total CDCP Semesters Enrolled, District</t>
  </si>
  <si>
    <t>Total CDCP Terms Enrolled, District</t>
  </si>
  <si>
    <t>Total Class Completions</t>
  </si>
  <si>
    <t>Total Class Drops</t>
  </si>
  <si>
    <t>Total Class Enrollment</t>
  </si>
  <si>
    <t>Total Class Retention</t>
  </si>
  <si>
    <t>Total Class Sections</t>
  </si>
  <si>
    <t>Total Class Successes</t>
  </si>
  <si>
    <t>Total Class Withdrawals</t>
  </si>
  <si>
    <t>Total Credit Semesters Enrolled, District</t>
  </si>
  <si>
    <t>Total Credit Terms Enrolled, District</t>
  </si>
  <si>
    <t>Total Grade A</t>
  </si>
  <si>
    <t>Total Grade B</t>
  </si>
  <si>
    <t>Total Grade Blank</t>
  </si>
  <si>
    <t>Total Grade C</t>
  </si>
  <si>
    <t>Total Grade COM</t>
  </si>
  <si>
    <t>Total Grade D</t>
  </si>
  <si>
    <t>Total Grade EW</t>
  </si>
  <si>
    <t>Total Grade F</t>
  </si>
  <si>
    <t>Total Grade FW</t>
  </si>
  <si>
    <t>Total Grade I</t>
  </si>
  <si>
    <t>Total Grade IP</t>
  </si>
  <si>
    <t>Total Grade MW</t>
  </si>
  <si>
    <t>Total Grade NP</t>
  </si>
  <si>
    <t>Total Grade P</t>
  </si>
  <si>
    <t>Total Grade RD</t>
  </si>
  <si>
    <t>Total Grade S</t>
  </si>
  <si>
    <t>Total Grade SP</t>
  </si>
  <si>
    <t>Total Grade U</t>
  </si>
  <si>
    <t>Total Grade W</t>
  </si>
  <si>
    <t>Total Non-Credit Semesters Enrolled, District</t>
  </si>
  <si>
    <t>Total Non-Credit Terms Enrolled, District</t>
  </si>
  <si>
    <t>Total Special Admit Semesters Enrolled, District</t>
  </si>
  <si>
    <t>Total Special Admit Terms Enrolled, District</t>
  </si>
  <si>
    <t>Total Terms Enrolled</t>
  </si>
  <si>
    <t>Tuition Waiver Indicator</t>
  </si>
  <si>
    <t>Unduplicated Headcount</t>
  </si>
  <si>
    <t>Unduplicated Headcount - Credit</t>
  </si>
  <si>
    <t>Unduplicated Headcount - NonCredit</t>
  </si>
  <si>
    <t>Unique Class Sections</t>
  </si>
  <si>
    <t>WAITLIST</t>
  </si>
  <si>
    <t>Waitlist Count</t>
  </si>
  <si>
    <t>Weekday / Weekend</t>
  </si>
  <si>
    <t>WEEKS</t>
  </si>
  <si>
    <t>Withdrawal Rate</t>
  </si>
  <si>
    <t>WSCH/FTEF</t>
  </si>
  <si>
    <t>X-ORDER</t>
  </si>
  <si>
    <t>Definition Notes / Questions</t>
  </si>
  <si>
    <t>Measure / Dimension</t>
  </si>
  <si>
    <t>Granularity</t>
  </si>
  <si>
    <t>Category</t>
  </si>
  <si>
    <t>Calculated from the student's birth date as of the most recently passed Census Date.</t>
  </si>
  <si>
    <t>[N/A]</t>
  </si>
  <si>
    <t>Dimension</t>
  </si>
  <si>
    <t>Student</t>
  </si>
  <si>
    <t>Intervals which describe a student's age as of Census Date of the selected academic term(s).</t>
  </si>
  <si>
    <t xml:space="preserve">     • 0-13
     • 14-17
     • 18-19
     • 20-21
     • 22-24
     • 25-29
     • 30-39
     • 40-49
     • etc.</t>
  </si>
  <si>
    <t>Indicates whether or not the individual can be contacted beyond academic needs/communications</t>
  </si>
  <si>
    <t xml:space="preserve">     • Can Contact
     • Do Not Contact</t>
  </si>
  <si>
    <t>The sum of completed credits from a students' courses. Accumulated over all terms prior to and including the selected terms.  Includes transfer credits.</t>
  </si>
  <si>
    <t>Cumulative Credits, All = [Cumulative Credits, Completed] + [Cumulative Credits, Transfer]</t>
  </si>
  <si>
    <t>[Cumulative Credits, Attempted], [Cumulative Credits, Completed], [Cumulative Credits, Transfer]</t>
  </si>
  <si>
    <t>Measure</t>
  </si>
  <si>
    <t>The sum of transfer credits from student's courses taken outside of RSCCD campuses. Accumulated over all terms prior to the curren term.</t>
  </si>
  <si>
    <t>Cumulative Credits, Transfer = All credits earned by students receiving a passing grade at non-RSCCD campuses</t>
  </si>
  <si>
    <t>[Cumulative Credits, All], [Cumulative Credits, Attempted], [Cumulative Credits, Completed]</t>
  </si>
  <si>
    <t>The cumulative number of GPA Units that students earned prior to the selected term.</t>
  </si>
  <si>
    <t>Dual Credit allows qualified high school students the opportunity to enroll in RSCCD courses taught on their high school campus, led by instructors who have been approved and trained by RSCCD. Students enrolled in dual credit classes may earn high school and college credit simultaneously. Credit is issued through a partnering college. Dual Credit is only offered in high schools that meet minimum selection criteria. Refer to the Office of Academic Affairs Testing and Placement Guidelines for further information on Dual Credit student pre-requisite qualifications.</t>
  </si>
  <si>
    <t xml:space="preserve">     • Yes
     • No
     • Unknown</t>
  </si>
  <si>
    <t>The personal e-mail address associated with the student record, as reported by the student.</t>
  </si>
  <si>
    <t>Award</t>
  </si>
  <si>
    <t>An indicator of the preferred e-mail address for student contact; by default this is the RSCCD e-mail address.</t>
  </si>
  <si>
    <t xml:space="preserve">     • Personal E-mail
     • RSCCD E-mail
     • Unknown</t>
  </si>
  <si>
    <t>The e-mail address associated with the student record, created and maintained by RSCCD.</t>
  </si>
  <si>
    <t>The term in which the student earned their most recent degree.  Blank if student has not yet earned an award from RSCCD.</t>
  </si>
  <si>
    <t xml:space="preserve">     • 2019SU
     • 2019FA
     • 2019WI
     • 2020SP
     • etc…</t>
  </si>
  <si>
    <t>TBD</t>
  </si>
  <si>
    <t>Definition Notes: An institution may also elect to change this to be a fixed value based on active or original degree and major selected so that it will remain a fixed value.  This can also be defined as a separate term called [ORIGINAL ENDING COHORT]</t>
  </si>
  <si>
    <t>The last term a student was enrolled in a class within the CDCP instructional area.</t>
  </si>
  <si>
    <t>The last term a student was enrolled in a class within the CDCP instructional area at Santa Ana College</t>
  </si>
  <si>
    <t>The last term a student was enrolled in a class within the CDCP instructional area at Santiago Canyon College</t>
  </si>
  <si>
    <t>The last term a student was enrolled in a class within the Credit instructional area.</t>
  </si>
  <si>
    <t>The last term a student was enrolled in a class within the Credit instructional area at Santa Ana College</t>
  </si>
  <si>
    <t>The last term a student was enrolled in a class within the Credit instructional area at Santiago Canyon College</t>
  </si>
  <si>
    <t>The last term a student was enrolled in a class within the Non-Credit instructional area.</t>
  </si>
  <si>
    <t>The last term a student was enrolled in a class within the Non-Credit instructional area at Santa Ana College</t>
  </si>
  <si>
    <t>The last term a student was enrolled in a class within the Non-Credit instructional area at Santiago Canyon College</t>
  </si>
  <si>
    <t>The last term a student was enrolled in a class within the Special Admit instructional area.</t>
  </si>
  <si>
    <t>The last term a student was enrolled in a class within the Special Admit instructional area at Santa Ana College</t>
  </si>
  <si>
    <t>The last term a student was enrolled in a class within the Special Admit instructional area at Santiago Canyon College</t>
  </si>
  <si>
    <t>A student taking at least one course as of Census Date as of the selected [Snapshot Date]</t>
  </si>
  <si>
    <t xml:space="preserve">     • Y = Yes
     • N = No</t>
  </si>
  <si>
    <t>Discussion: Change name to something like "Actively Enrolled" or "Currently Enrolled"? Represents whether or not the student is enrolled as of the selected [Snapshot Date]</t>
  </si>
  <si>
    <t>Whether or not a student has declared Hispanic or Non-Hispanic status</t>
  </si>
  <si>
    <t xml:space="preserve">     • HIS=hispanic
     • NHS=non-hispanic
     • NOA=Not Answered
     • X.=unknown/not reported</t>
  </si>
  <si>
    <t>[Ethnicity], [Ethnicity, First Declared]</t>
  </si>
  <si>
    <t>The campus at which a student was first enrolled</t>
  </si>
  <si>
    <t xml:space="preserve">     • Santa Ana College
     • Santiago Canyon College</t>
  </si>
  <si>
    <t>Notes: Should non-credit classes count?</t>
  </si>
  <si>
    <t>The Code for the campus at which a student was first enrolled</t>
  </si>
  <si>
    <t xml:space="preserve">     • SAC: Santa Ana College
     • SCC: Santiago Canyon College</t>
  </si>
  <si>
    <t>Type of Full-Time Equivalent Student hours to be considered.</t>
  </si>
  <si>
    <t xml:space="preserve">     • Actual = Asof census date
     • Achieved = As of census date for positive attendance courses
     • Active = As of the current run date</t>
  </si>
  <si>
    <t>Definition Notes: How should these values be renamed to be more clear? One recommendation: Actual = Earned, Achieved = Earned PosAtt</t>
  </si>
  <si>
    <t>The Gender of a student</t>
  </si>
  <si>
    <t xml:space="preserve">     • M = Male
     • F = Female
     • N = Multiple/Non-binary
     • NULL = Uknown</t>
  </si>
  <si>
    <t xml:space="preserve">Combination of student's Graduation Status and End of Term Retention Status. The values within this dimension and descriptions are as follows:
</t>
  </si>
  <si>
    <t xml:space="preserve"> •Retained; Same Major: Student had an enrollment record in the next term (summers do not count) and their program code did not change.
 •Retained; New Major: Student had an enrollment record in the next term (summers do not count) and their program code did change.
 •Transfer Out: Student transferred to another postsecondary institution (non-CCC) in the next term or terms that followed.
 •Stop Out: Student did not have an enrollment record in the next term (summers do not count) but did have an enrollment record 2 or more terms following.
 •Drop Out: Student did not have an enrollment record in the next term and terms that followed.
 •Graduated; Returned; Same Major: Student graduated during the selected term, had an enrollment record in the next term (summers do not count), and their program code did not change. NOTE: Graduates may have earned a different award from the declared program, so they return to CCC to continue pursuing their declared program.
 •Graduated; Returned; New Major: Student graduated during the selected term, had an enrollment record in the next term (summers do not count), and their program code changed.
 •Graduated; Did Not Return: Student graduated and did not have an enrollment record in the next term and terms that followed.
 •Unknown: Unable to determine retention status yet.
 •Does Not Apply: Student was not enrolled in the selected term so a graduation and retention status does not apply.</t>
  </si>
  <si>
    <t>Discussion: Institutions may have different values for this dimension.</t>
  </si>
  <si>
    <t>Student graduation status
Indicates if student received a certificate or award during the selected term</t>
  </si>
  <si>
    <t xml:space="preserve">      •Did Not Graduate: Student did not earn a certificate or degree during the selected term
     •Graduated: Student earned a certificate or degree during the selected term</t>
  </si>
  <si>
    <t>Discussion: Should this be included in Student Collection? If so, should it reflect that a student received a previous award or certificate regardless of current enrollment status?</t>
  </si>
  <si>
    <t>A code indicating whether the student has completed the program of study.</t>
  </si>
  <si>
    <t xml:space="preserve">     • NO: Will not Graduate
     • PG: Plans to Graduate
     • WG: Will Graduate (Has Graduated)</t>
  </si>
  <si>
    <t>The name of the last high school attended by a student.</t>
  </si>
  <si>
    <t>[High School Code]</t>
  </si>
  <si>
    <t>Discussion: FICE/OPE Similar Number may be needed to resolve data entry errors.</t>
  </si>
  <si>
    <t>The CEEB code for the last high school attended by a student.</t>
  </si>
  <si>
    <t>[High School]</t>
  </si>
  <si>
    <t>College to a student originally applied</t>
  </si>
  <si>
    <t>Can a student apply to both colleges?</t>
  </si>
  <si>
    <t>The year in which the student graduated high school</t>
  </si>
  <si>
    <t>The CIP code associated with the student's major.</t>
  </si>
  <si>
    <t xml:space="preserve">A student's residence status. </t>
  </si>
  <si>
    <t xml:space="preserve">     • Not available
     • O: Undeclared
     • A: Reciprocity Agreement
     • I: International
     • N: Non-Resident
     • O: Online (in-state fees)
     • R: Resident
     • W: Out of State Fees Waived</t>
  </si>
  <si>
    <t>The count of full semesters (Fall/Spring) the student has been enrolled at Santa Ana College</t>
  </si>
  <si>
    <t>Semesters Enrolled, Santa Ana College = Sum of Fall and Spring semesters enrolled at Santa Ana College</t>
  </si>
  <si>
    <t>The count of full semesters (Fall/Spring) the student has been enrolled at Santiago Canyon College</t>
  </si>
  <si>
    <t>Semesters Enrolled, Santa Ana College = Sum of Fall and Spring semesters enrolled at Santiago Canyon College</t>
  </si>
  <si>
    <t>Student has declared that they are the first generation to enter higher education</t>
  </si>
  <si>
    <t xml:space="preserve">Discussion: FROM Student_CCCApply_Application  
where PARENT_EDUCATION_LEVEL1 in ('1','2','3','X','Y') and PARENT_EDUCATION_LEVEL2 in ('1','2','3') or (PARENT_EDUCATION_LEVEL1 in ('1','2','3') and PARENT_EDUCATION_LEVEL2 in ('X','Y'))
Added datatel cccid so more cccids would have matching associated colleague id 
</t>
  </si>
  <si>
    <t>The education level of the student's Mother</t>
  </si>
  <si>
    <t>The current primary phone number for a student.</t>
  </si>
  <si>
    <t xml:space="preserve">For a particular student in a term, the current standing of the student is only based on student's cumulative GPA. Current values include:
</t>
  </si>
  <si>
    <t xml:space="preserve">     • 00: Good Standing
     • A1: Probation, Appeal Approved
     • A2: Academic Restriction, No FA
     • A3: Acad Restriction, Inst FA Only
     • A4: Acad Restriction,State FA Only
     • AD: Academic Dismissal
     • AM: Academic Monitoring
     • DL: Dean's List
     • GR: Academic Restriction, No FA
     • P1: First Probation
     • P2: Second Probation
     • P3: Probation, Continued
     • PC: Probation, Continued
     • PR: Probation
     • PS: Probation after Suspension
     • PX: Probation after 1 Sem Suspend
     • PY: Probation after 2 Sem Suspend
     • PZ: Probation after 6 Sem Suspend
     • S2: Suspension, Second Term
     • SA: Suspension, 1 Sem
     • SB: Suspension, 2 Sem
     • SC: Suspension, 6 Sem
     • SU: Suspension
     • T0: Termination, Maximum Timeframe
     • T1: Termination, Maximum Timeframe
     • T2: Termination, GPA and Max
     • T3: Termination, Comp and Max
     • T4: Termination, All Criteria
     • T5: Termination, GPA
     • T6: Termination, Completion Rate
     • T7: Termination, GPA and Comp
     • T8: Termination, IAP Not Followed
     • T9: Termination, Appeal Denied
     • TA: Termination,  Acad Appeal Deni
     • TM: Termination
     • TN: Termination, No Fin Aid Appeal
     • W1: Warning, Maximum Timeframe
     • W2: Warning, GPA
     • W3: Warning, Completion Rate
     • W4: Warning, GPA and Completion
     • XA: Requires IAP Review
     • XF: Requires IAP Review
     • XX: Requires FA Review</t>
  </si>
  <si>
    <t>Discussion: Institutions may have different values for this dimension… or the dimension may not be needed.</t>
  </si>
  <si>
    <t>The first term a student was enrolled in a class for any instructional area.</t>
  </si>
  <si>
    <t>The first term a student was enrolled in a class within the CDCP instructional area.</t>
  </si>
  <si>
    <t/>
  </si>
  <si>
    <t>The first term a student was enrolled in a class within the CDCP instructional area at Santa Ana College</t>
  </si>
  <si>
    <t>The first term a student was enrolled in a class within the CDCP instructional area at Santiago Canyon College</t>
  </si>
  <si>
    <t>Diemnsion</t>
  </si>
  <si>
    <t>The first term a student was enrolled in a class within the Credit instructional area.</t>
  </si>
  <si>
    <t>The first term a student was enrolled in a class within the Credit instructional area at Santa Ana College</t>
  </si>
  <si>
    <t>The first term a student was enrolled in a class within the Credit instructional area at Santiago Canyon College</t>
  </si>
  <si>
    <t>The first term a student was enrolled in a class within the Non-Credit instructional area.</t>
  </si>
  <si>
    <t>The first term a student was enrolled in a class within the Non-Credit instructional area at Santa Ana College</t>
  </si>
  <si>
    <t>The first term a student was enrolled in a class within the Non-Credit instructional area at Santiago Canyon College</t>
  </si>
  <si>
    <t>The first term a student was enrolled in a class within the Special Admit instructional area.</t>
  </si>
  <si>
    <t>The first term a student was enrolled in a class within the Special Admit instructional area at Santa Ana College</t>
  </si>
  <si>
    <t>The first term a student was enrolled in a class within the Special Admit instructional area at Santiago Canyon College</t>
  </si>
  <si>
    <t>The student's date of birth.</t>
  </si>
  <si>
    <t>Discussion: As long as the data is present, the date can be formatted as desired in a given report.</t>
  </si>
  <si>
    <t>The active chosen name for a student</t>
  </si>
  <si>
    <t>The active First Name for a student.</t>
  </si>
  <si>
    <t>The Active Full Name for a student.</t>
  </si>
  <si>
    <t>The Active Home City for a student.</t>
  </si>
  <si>
    <t>The Active Home Address for a student.</t>
  </si>
  <si>
    <t>The Active Home Postal Code for a student.</t>
  </si>
  <si>
    <t>Discussion: Values that are not 5 digits are international?  Data entry errors for US zip codes?</t>
  </si>
  <si>
    <t>The Active Home State for a student.</t>
  </si>
  <si>
    <t>Discussion: Represented as two-letter state code</t>
  </si>
  <si>
    <t>The Active Home Street Address 1 for a student.</t>
  </si>
  <si>
    <t>Discussion: Possible to "clean" addresses to remove special characters and/or symbols?</t>
  </si>
  <si>
    <t>The Active Home Street Address 2 for a student.</t>
  </si>
  <si>
    <t>Unique student identifier used across RSCCD systems.</t>
  </si>
  <si>
    <t>[Student ID, CCCCO]</t>
  </si>
  <si>
    <t>Unique student identifier assigned by the CCCCO</t>
  </si>
  <si>
    <t>[Student ID]</t>
  </si>
  <si>
    <t>The Active Last Name for a student.</t>
  </si>
  <si>
    <t>The Active Middle Name for a student.</t>
  </si>
  <si>
    <t>The Active Prefix for a student.</t>
  </si>
  <si>
    <t>The Active Suffix for a student.</t>
  </si>
  <si>
    <t>The Active Full Advisor Name for a student</t>
  </si>
  <si>
    <t>Discussion: Where to source this information?</t>
  </si>
  <si>
    <t>The count of all terms (Summer, Fall, Intersession, and Spring) the student has been enrolled at Santa Ana College</t>
  </si>
  <si>
    <t>Total Terms Enrolled, Santa Ana College = Sum of all terms enrolled at Santa Ana College</t>
  </si>
  <si>
    <t>The count of all terms (Summer, Fall, Intersession, and Spring) the student has been enrolled at Santiago Canyon College</t>
  </si>
  <si>
    <t>Total Terms Enrolled, Santa Ana College = Sum of all terms enrolled at Santiago Canyon College</t>
  </si>
  <si>
    <t>The total number of unique Semesters the student has been enrolled as an active student, including, if applicable, the current term.</t>
  </si>
  <si>
    <t>The total number of unique terms the student has been enrolled as an active student, including, if applicable, the current term.</t>
  </si>
  <si>
    <t>Discussion: (current field Sessions_completed, calculated field based the Student Session Status (P, R return, T transfer)) definition clarification</t>
  </si>
  <si>
    <t>NOTES ON USING THIS ELEMENT: 
     • 1: Chapter 31 Voc Rehab
     • 2: Chapter 32 VEAP (Contributory)
     • 4: Chapter 34 GI Bill (pre-1990)
     • 5: Chapter 35 Dependent-Survivor
     • 6: Chapter 30 Montgomery GI Bill
     • 7: Chapter 1606 Selected Reserve
     • 8: Chapter 1607 Benefits
     • 9: Voc Rehab for NON-Service
     • A: Do Not Use
     • B: Spousal Allotment CAA
     • C: (PRE 7-1-11) Chapter 33
     • D: (PRE 7-1-11) Tuition Astnce TA
     • E: No longer eligible for benefit
     • F: Chapter 33 100%
     • G: Chapter 33 90%
     • H: Chapter 33 80%
     • I: Chapter 3370%
     • J: Chapter 33 60%
     • K: Chapter 33 50%
     • L: Chapter 33 40%
     • M: GoArmyEd TA
     • N: Navy-Marine TA
     • O: USAF TA
     • P: Other DOD TA
     • Q: IN NG State TA
     • R: Chapter 33 TOE
     • S: Other VA Educational Benefits</t>
  </si>
  <si>
    <t xml:space="preserve">Veteran Type indicates what type of military/veteran educational benefits are being used for a selected term. </t>
  </si>
  <si>
    <t>NOTES ON USING THIS ELEMENT: 
     • Chapter 31 Voc Rehab
     • Chapter 32 VEAP (Contributory) - Vietnam era GI Bill program, should have expired in 2015
     • Chapter 34 GI Bill (pre-1990) - program ended 12-31-1989 and is no longer used
     • Chapter 35 Dependent-Survivor - dependents who are entitled to benefits based upon death/disability status of veteran
     • Chapter 30 Montgomery GI Bill
     • Chapter 1606 Selected Reserve
     • Chapter 1607 Benefits  (sun setting benefit ends Nov 2019)
     • Voc Rehab for NON-Service - non-veterans who are some form of NON-VA related voc rehab benefits
     • Spousal Allotment CAA - dependents using MyCAA federal tuition assistance program
     • (PRE 7-1-11) Chapter 33 - used Ch. 33 before benefit levels were broken down
     • (PRE 7-1-11) Tuition Astnce TA - used federal tuition assistance before types were broken down
     • No longer eligible for benefit - flags students how have exhausted benefits
     • Chapter 33 100% - veterans who are entitled to 100% of GIB benefits - also default selection of exact benefits is unknown
     • Chapter 33 90% - veterans who are entitled to only 90% of GIB benefits
     • Chapter 33 80% - veterans who are entitled to only 80% of GIB benefits
     • Chapter 3370% - veterans who are entitled to only 70% of GIB benefits
     • Chapter 33 60% - veterans who are entitled to only 60% of GIB benefits
     • Chapter 33 50% - veterans who are entitled to only 50% of GIB benefits
     • Chapter 33 40% - veterans who are entitled to only 40% of GIB benefits
     • GoArmyEd TA - active and reserve Army as well as Army National Guard federal tuition assistance
     • Navy-Marine - active and reserve Navy or Marine Corps federal tuition assistance
     • USAF TA - active and reserve Air Force federal tuition assistance
     • Other DOD TA - any person, military or civilian using some other form of federal tuition assistance program
     • IN NG State TA - students who are using state National Guard Supplemental Grant
     • Chapter 33 TOE - dependents using benefits transferred to them by the veteran
     • Other VA Educational Benefits - misc. category for short term or unclassified benefits such as VRAP program (ran from 2012-2013)</t>
  </si>
  <si>
    <t>The highest RSCCD certificate or degree the student has been awarded</t>
  </si>
  <si>
    <t xml:space="preserve">     • Certificate of Competency *
     • Certificate of Completion *
     • High School Diploma *
     • GED *
     • Certificate of Proficiency
     • Certificate of Achievement
     • Associate
     • Bachelor
     • NULL = No RSCCD award achieved</t>
  </si>
  <si>
    <t>NOTES ON USING THIS ELEMENT: Certificate of Competency, Certificate of Completion and High School Diploma, and GED are non-credit awards</t>
  </si>
  <si>
    <t>Discussion: What is the order of awards in terms of determining the "highest"</t>
  </si>
  <si>
    <t xml:space="preserve">Student is currently Dual Enrolled in High School and RSCCD. </t>
  </si>
  <si>
    <t>NOTES ON USING THIS ELEMENT: Dual Enrollment allows qualified high school students the opportunity to register for courses offered at RSCCD locations and earn college credit. Students may register in any course for which they meet the pre-requisites. These students are enrolled as part-time RSCCD and enjoy all the same campus benefits and responsibilities as traditional RSCCD students.</t>
  </si>
  <si>
    <t>Discussion: Does RSCCD use have "Dual Enrolled" or "Dual Credit" students? If so, is this the correct terminology for the institution?</t>
  </si>
  <si>
    <t>The degree a student is actively pursuing in their selected program of study.</t>
  </si>
  <si>
    <t xml:space="preserve">     • AA: Associate of Arts
     • AAT: Associate of Arts in Teaching
     • AS: Associate of Science
     • AAS: Associate of Science in Teaching
     • BA: Bachelor of Arts
     • CA: Certificate
     • CAA: [...]
     • CBA: [...]
     • CC: Certificate of Completion
     • COM: Certificate of Competency
     • CCC, CCD: [...]
     • CERT: Certificate of Proficiency
     • CT: [...]
     • CTF: Certification
     • MA: Master of Arts
     • MS: Master of Science
     • ND: Non-Degree
     • TR: [...]</t>
  </si>
  <si>
    <t>NOTES ON USING THIS ELEMENT: For college credit, consider only AA, AS, AAT, AST, CA, and CERT. If a student is pursing multiple degrees simultaneously, the reflects degree with the earliest declared date.</t>
  </si>
  <si>
    <t>A distinct count of individual for credit students given the specific criteria the user selects.</t>
  </si>
  <si>
    <t>NOTES ON USING THIS ELEMENT: For example, if a student is taking 4 courses in a semester, the [DUPLICATED HEADCOUNT] is 4 and the [UNDUPLICATED HEADCOUNT] is 1.</t>
  </si>
  <si>
    <t>RELATED ELEMENT(S): [UNDUPLICATED HEADCOUNT], [UNDUPLICATED HEADCOUNT - Noncredit]</t>
  </si>
  <si>
    <t>A distinct count of individual non-credit students given the specific criteria the user selects.</t>
  </si>
  <si>
    <t>RELATED ELEMENT(S): [UNDUPLICATED HEADCOUNT], [UNDUPLICATED HEADCOUNT - Credit]</t>
  </si>
  <si>
    <t>Unduplicated headcount [AKA Headcount] is a distinct count of individual students given the specific criteria the user selects.</t>
  </si>
  <si>
    <t>Unique Count of Students</t>
  </si>
  <si>
    <t>NOTES ON USING THIS ELEMENT: For example, if a student taking 2 classes in a semester, the duplicated headcount (AKA Enrollment) is 2, the unduplicated headcount (AKA Headcount] is 1.</t>
  </si>
  <si>
    <t>[Duplicated Headcount]</t>
  </si>
  <si>
    <t>Duplicated headcount [AKA Enrollment] is a non-distinct count of students given the specific criteria selected.</t>
  </si>
  <si>
    <t>Non-Unique Count of Students</t>
  </si>
  <si>
    <t>NOTES ON USING THIS ELEMENT: For example, if a student taking 4 courses in a semester, the duplicated headcount (AKA Enrollment) is 4, the unduplicated headcount (AKA Headcount) is 1.</t>
  </si>
  <si>
    <t>[Unduplicated Headcount]</t>
  </si>
  <si>
    <t>Discussion: Should "Seats" be used as part of the definition?  Or reserved to account for the number of seats in a classroom for the purposes of capacity and utilization metrics? This measure is subdivided naturally be selected dimensions (such as [Enrollment Type] and others.</t>
  </si>
  <si>
    <t>A "full-time equivalent student" (FTES) is an enrolled student who attends 15 hours each week during the semester (or a group of students who, together, attend 15 hours each week). Typically calculated on an annual basis which assumes two semesters of 17.5 weeks (or 3 quarters of 11.67 weeks) for a TOTAL of 525 contact hours.</t>
  </si>
  <si>
    <t>FTES = [Total Student Contact Hours] / 525</t>
  </si>
  <si>
    <t>NOTES ON USING THIS ELEMENT: FTES is typically reported to the state in the following categories: CA residents, CA non-residents, students enrolled in credit courses, and students enrolled in non-credit courses (with or without enhanced funding)</t>
  </si>
  <si>
    <t>Is the student considered Full-Time or Part-Time as of the most recent snapshot date</t>
  </si>
  <si>
    <t xml:space="preserve">     • FT: Full-Time
     • PT: Part-Time</t>
  </si>
  <si>
    <t>NOTES ON USING THIS ELEMENT: Full-Time is 12 units for Fall and Spring terms, 6 units for Summer and Intersession terms.</t>
  </si>
  <si>
    <t>The currently declared major that a student is actively pursuing as of the selected [Snapshot Date]</t>
  </si>
  <si>
    <t>[See Majors Worksheet in Data Warehouse Dictionary]</t>
  </si>
  <si>
    <t>NOTES ON USING THIS ELEMENT: If a student had declared multiple majors, this will reflect the major with the earliest declared date.</t>
  </si>
  <si>
    <t>The Country of Birth for a student.</t>
  </si>
  <si>
    <t xml:space="preserve">     • United Arab Emerates
     • United Kingdom
     • United States of America
     • etc...
</t>
  </si>
  <si>
    <t>NOTES ON USING THIS ELEMENT: SRFM = Student Reported Functional Measure. This value is reflected as reported by the student and has not been independently evaluated or verified.</t>
  </si>
  <si>
    <t>Discussion: Is this data available?</t>
  </si>
  <si>
    <t>Is the student a native English speaker?</t>
  </si>
  <si>
    <t xml:space="preserve">     • Y = Yes
     • N = No
     • NULL = Unknown, Not Available</t>
  </si>
  <si>
    <t>Discussion: May or may not be needed.</t>
  </si>
  <si>
    <t>GED indicates if a student self-identified as having earned a General Educational Development (GED) certificate prior to registering at RSCCD.</t>
  </si>
  <si>
    <t>High School Diploma indicates if a student self-identified as having earned a high school diploma prior to registering at RSCCD.</t>
  </si>
  <si>
    <t>The highest certificate or degree the student has been awarded.</t>
  </si>
  <si>
    <t xml:space="preserve">     • Certificate
     • Associate
     • Bachelor
     • Master
     • Doctorate
     • Post-Doctorate
     • NULL = Unknown, Not Available</t>
  </si>
  <si>
    <t>Discussion: Logic will be required to determine highest degree awarded if more than one certificate or award was conferred during the same term.</t>
  </si>
  <si>
    <t>Indicator of military service within the US Armed Forces.</t>
  </si>
  <si>
    <t xml:space="preserve">     • No Military Service
     • Vietnam Era Veteran
     • Other Veteran
     • Active Reserve
     • Inactive Reserve
     • Retired
     • Active Duty
     • NULL = Uknown, Not Available</t>
  </si>
  <si>
    <t>Discussion: What level of detail is available for this element?</t>
  </si>
  <si>
    <t>The date upon which data was loaded</t>
  </si>
  <si>
    <t>NOTES ON USING THIS ELEMENT: The data associated with each [SNAPSHOT DATE] represents data from the previous day.</t>
  </si>
  <si>
    <t>Time</t>
  </si>
  <si>
    <t>An indicator for whether the student is or is not a US resident.</t>
  </si>
  <si>
    <t xml:space="preserve">     • A=AB540 (Resident)
     • C=Care&amp;Control (Resident)
     • CER=Continuing Education Resident
     • D= DACA (Reported as Residents)
     • E=Exception (Resident)
     • EB=Exemption (with Bogfw)
     • F=Foreign Country Resident *
     • N=Out of State Resident *
     • R=California Resident
     • V=VACA (veterants - Exempt)
     • SIV = Special Immigrant Visas; Exception, resident</t>
  </si>
  <si>
    <t>NOTES ON USING THIS ELEMENT: The values of F and N are classified as non-resident</t>
  </si>
  <si>
    <t xml:space="preserve">The ethnicity of a student.                                                              </t>
  </si>
  <si>
    <t xml:space="preserve">     • A.=Asian
     • AC=Chinese
     • AI=Asian Indian
     • AJ=Japanese
     • AK=Korean
     • AL=Laotian
     • AM=Cambodian
     • AN=American/Alaska Native
     • AS=Asian
     • AV=Vietnamese
     • AX=Other Asian
     • B.=African-American
     • BL=Black or African American
     • F.=Filipino
     • H.=Hispanic
     • HM=Mexican, Chicano
     • HP=Hawaiian/Pacific Islander
     • HR=Central American
     • HS=South American
     • HX=Other Hispanic
     • N.=American Indian, Native
     • O.=Other Non-White
     • P.=Pacific Islander
     • PG=Guamanian
     • PH=Hawaiian
     • PS=Samoan
     • PX=Other Pacific Islander
     • W.=White Non-Hispanic
     • WH=White
     • X.=No Response
     • XD=Decline to State        </t>
  </si>
  <si>
    <t>NOTES ON USING THIS ELEMENT: This element will show a concatenated list of all ethnicities currently declared by a student, alphabetically sorted. Please refer to CCCApply for additional races.</t>
  </si>
  <si>
    <t>[Ethnicity, First Declared], [Ethnicity, Hispanic or Non-Hispanic]</t>
  </si>
  <si>
    <t xml:space="preserve">The first ethnicity currently declared by a student.                                                             </t>
  </si>
  <si>
    <t>NOTES ON USING THIS ELEMENT: This element will show the ethnicity first selected (Position = 1) by a student. Please refer to CCCApply for additional races.</t>
  </si>
  <si>
    <t>[Ethnicity], [Ethnicity, Hispanic or Non-Hispanic]</t>
  </si>
  <si>
    <t>High School Name is the name of the high school for any student who has reported this information on their application.</t>
  </si>
  <si>
    <t xml:space="preserve">     • [High School Name]: If present, this is the High School for which students in the selected data set have stated that they originated.
     • (Blank): Students who have not provided a High School in the selected data</t>
  </si>
  <si>
    <t>NOTES ON USING THIS ELEMENT: This is a Self-Reported Functional Measure (SRFM) and is identified using data that is collected directly from students.</t>
  </si>
  <si>
    <t>The sum of completed credits from students' courses at RSCCD campuses.. Accumulated over all terms prior to the current term.</t>
  </si>
  <si>
    <t>Cumulative Credits, Completed = All credits earned by students receiving a passing grade at RSCCD Campuses</t>
  </si>
  <si>
    <t>NOTES ON USING THIS ELEMENT: This is similar to [Cumulative Credits, Attempted], but only reflects credits earned by students receiving a a passing grade.</t>
  </si>
  <si>
    <t>[Cumulative Credits, All], [Cumulative Credits, Attempted], [Cumulative Credits, Transfer]</t>
  </si>
  <si>
    <t>The sum of attempted credits from students' courses at RSCCD campuses. Accumulated over all terms prior to the current term.</t>
  </si>
  <si>
    <t>Cumulative Credits, Attempted = All credits attempted at RSCCD campuses</t>
  </si>
  <si>
    <t>NOTES ON USING THIS ELEMENT: This is similar to [Cumulative Credits, Completed], but reflects all credits attempted regardless of receiving a passing grade.</t>
  </si>
  <si>
    <t>[Cumulative Credits, All], [Cumulative Credits, Completed], [Cumulative Credits, Transfer]</t>
  </si>
  <si>
    <t xml:space="preserve">The cumulative GPA from students' gpa-credit courses. Accumulated over all terms prior to the current term. Includes transfer credits. </t>
  </si>
  <si>
    <t>Cumulative GPA =  [Total Quality Points] / [Total GPA Hours].</t>
  </si>
  <si>
    <t>NOTES ON USING THIS ELEMENT: This value will always show the GPA as of the the student's most recently completed term (as the GPA for the current term does not calculate until after the semester ends).</t>
  </si>
  <si>
    <t>Definition Notes: An Institution may use several variations of GPA which may need to be defined as separate attributes.  For example: [OVERALL GPA], [CREDIT GPA], [Non-Credit GPA], [Pre-Credit GPA], etc.  Each of these may be present (depending on collection) as both for a given TERM or as a CUMULATIVE value.</t>
  </si>
  <si>
    <t>The education level of the student's Father</t>
  </si>
  <si>
    <t>A specific Academic Year.  For example, 2020-2021.</t>
  </si>
  <si>
    <t xml:space="preserve">     • 2021-2022
     • 2020-2021
     • 2019-2020
     • etc.</t>
  </si>
  <si>
    <t xml:space="preserve">NOTES ON USING THIS ELEMENT: RSCCD leads with the first day of class during the Summer term and concludes with the last day during the Spring term. </t>
  </si>
  <si>
    <t>Related Elements: [CALENDAR YEAR], [FISCAL YEAR]</t>
  </si>
  <si>
    <t>The year code that contains a given set of terms, corresponding to the academic year definition. For example, the academic year code "2017" would encompass Summer 2016, Fall 2016, Spring 2017.</t>
  </si>
  <si>
    <t xml:space="preserve">     • 2017
     • 2018
     • 2019
     • 2020
     • 2021</t>
  </si>
  <si>
    <t>NOTES ON USING THIS ELEMENT: An Academic Year starts in Summer and includes Fall and Spring.</t>
  </si>
  <si>
    <t>This is a dimension can be used to look at information relative to the current academic year. For example, to generate a report for the last 5 years, a user would select 0-4 years ago.</t>
  </si>
  <si>
    <t xml:space="preserve">     • 0 is always the current academic year (e.g., 2020-2021)
     • Positive 1 is the academic year prior to the current year (e.g., 2019-2020)
     • Negative 1 is the academic year after the current year (e.g., 2021-2022)</t>
  </si>
  <si>
    <t>NOTES ON USING THIS ELEMENT: Incorporate this dimension to create reports that automatically updates each new academic year.</t>
  </si>
  <si>
    <t>Discussion: Should this be calculated as of [TERM] and [CENSUS DATE] or as of a combination of [TERM] and [SNAPSHOT DATE]? The former provides better data stability, the latter provides more specificity.</t>
  </si>
  <si>
    <t>The total number of units for which a student has enrolled in classes</t>
  </si>
  <si>
    <t>Attempted Units = Sum of units for enrolled classes</t>
  </si>
  <si>
    <t>The total number of hours for which a student attended classes</t>
  </si>
  <si>
    <t>Attended Contact Hours = Sum of attended contact hours for enrolled classes</t>
  </si>
  <si>
    <t>Discussion: On Credit side, contact hours are utilized in the Funding formula. Pls review funding formula to identify related metrics (WSCH, DSCH, etc)</t>
  </si>
  <si>
    <t>The Calendar Year in which a term resides.  For example, 2021.</t>
  </si>
  <si>
    <t xml:space="preserve">     • 2022
     • 2021
     • 2020
     • etc.</t>
  </si>
  <si>
    <t>Related Elements: [FISCAL YEAR], [ACADEMIC YEAR]</t>
  </si>
  <si>
    <t>The Campus Code or Center Code where a class takes place</t>
  </si>
  <si>
    <t xml:space="preserve">     • SAC
     • SCC
     • CEC
     • OEC
     • DMC</t>
  </si>
  <si>
    <t>The campus or center where a class takes place</t>
  </si>
  <si>
    <t xml:space="preserve">     • Santa Ana College
     • Santiago Canyon College
     • Centennial Education Center
     • Orange Education Center
     • Digital Media Center</t>
  </si>
  <si>
    <t>A listing of specific census dates for each term</t>
  </si>
  <si>
    <t>NOTES ON USING THIS ELEMENT: Selecting a census date from this value will reflect data as of that census date snapshot only.</t>
  </si>
  <si>
    <t>The total number of units earned by a student for their enrolled classes.</t>
  </si>
  <si>
    <t>[Completed Units] = [Attempted Units] in which the student received a passing grade ('A', 'B', 'C', 'COM' and 'P')</t>
  </si>
  <si>
    <t>The cumulative number of grade-related points earned by a student for enrolled classes in all terms prior to the selected term.</t>
  </si>
  <si>
    <t>[Cumulative Quality Points] = Sum of Numeric values for grades earned by students in all enrolled classes prior to selected term</t>
  </si>
  <si>
    <t>NOTES ON USING THIS ELEMENT: Also known as "Cumulative Grade Points", A = 4, B = 3, C = 2, D = 1, F = 0.</t>
  </si>
  <si>
    <t>The sum of the count of semesters the student has been enrolled at RSCCD, including the currently enrolled semester, if applicable.</t>
  </si>
  <si>
    <t>[Cumulative Semesters] = Sum of semesters student has been enrolled at RSCCD</t>
  </si>
  <si>
    <t xml:space="preserve">NOTES ON USING THIS ELEMENT: This will only count major terms (Fall and Spring).  </t>
  </si>
  <si>
    <t>Related Elements: [CUMULATIVE TERMS]</t>
  </si>
  <si>
    <t>The sum of the count of terms the student has been enrolled at RSCCD, including the currently enrolled term, if applicable.</t>
  </si>
  <si>
    <t>[Cumulative Terms] = Sum of terms student has been enrolled at RSCCD</t>
  </si>
  <si>
    <t xml:space="preserve">NOTES ON USING THIS ELEMENT: This will include all terms (Summer, Fall, Intersession, Spring).  </t>
  </si>
  <si>
    <t>Related Elements: [CUMULATIVE SEMESTERS]</t>
  </si>
  <si>
    <t>Each day of the term is given a specific index number with day zero (0) representing the first day of the term.  Days after this are represented as positive numbers (1, 2, 3) while days before this point are represented as negative numbers (-1, -2, -3)</t>
  </si>
  <si>
    <t xml:space="preserve">     • -3
     • -2
     • -1
     • 0
     • 1
     • 2
     • [etc]</t>
  </si>
  <si>
    <t>NOTES ON USING THIS ELEMENT: Non-Credit term are different from standard credit terms, but day 0 is still the first day of class.</t>
  </si>
  <si>
    <t>Extracted from Room Code, this is the manner and method in which course instruction was delivered to students</t>
  </si>
  <si>
    <t xml:space="preserve">     • Asynchronous
     • Synchronous
     • Both</t>
  </si>
  <si>
    <t>The actual codes, extracted from the Room code field, that reflect the manner and method in which course instruction was delivered to students</t>
  </si>
  <si>
    <t xml:space="preserve">     • Hybrid (Asynchronous)
     • Online (Asynchronous)
     • Web (Asynchronous)
     • RB (Asynchronous)
     • RL (Synchronous)
     • Remote (Synchronous)
     • Etc.</t>
  </si>
  <si>
    <t>Christina to send list of values</t>
  </si>
  <si>
    <t>The Department with which a course is associated.</t>
  </si>
  <si>
    <t xml:space="preserve">     • English
     • Sociology
     • etc.</t>
  </si>
  <si>
    <t>Related Elements: [Subject]. [Division]</t>
  </si>
  <si>
    <t>Section</t>
  </si>
  <si>
    <t>The code associated with the department in which a course is associated</t>
  </si>
  <si>
    <t xml:space="preserve">     • ENG: English
     • SOC: Sociology
     • etc…</t>
  </si>
  <si>
    <t>Related Elements: [Subject Code]. [Division Code]</t>
  </si>
  <si>
    <t>The dvision in which a department is associated</t>
  </si>
  <si>
    <t xml:space="preserve">     • Institutional Effectiveness / Library and Learning Support Services, Santiago Canyon College
     • Business, Santa Ana College</t>
  </si>
  <si>
    <t>NOTES ON USING THIS ELEMENT: Divisions are specific to each college.  As a result, the college name is appended to the end of each division name</t>
  </si>
  <si>
    <t>Related Elements: [Subject], [Department]</t>
  </si>
  <si>
    <t>The code for the division in which a department is associated.</t>
  </si>
  <si>
    <t xml:space="preserve">     • 1CED
     • 2CED
     • 2IELS
     </t>
  </si>
  <si>
    <t>NOTES ON USING THIS ELEMENT: A one (1) in the first position represents Santa Ana College.  A (2) in the first position represents Santiago Canyon College</t>
  </si>
  <si>
    <t>Related Elements: [Subject Code], [Department Code]</t>
  </si>
  <si>
    <t>Org Hierarchy</t>
  </si>
  <si>
    <t>Duplicated headcount is a non-distinct count of for credit students given the specific criteria selected.</t>
  </si>
  <si>
    <t>NOTES ON USING THIS ELEMENT: For example, if a student is taking 4 courses in a semester, the duplicated headcount is 4, while the unduplicated headcount is 1.</t>
  </si>
  <si>
    <t>RELATED ELEMENT(S): [DUPLICATED HEADCOUNT], [DUPLICATED HEADCOUNT - NONCREDIT]</t>
  </si>
  <si>
    <t>Duplicated headcount is a non-distinct count of non-credit students given the specific criteria selected.</t>
  </si>
  <si>
    <t>RELATED ELEMENT(S): [DUPLICATED HEADCOUNT]], [DUPLICATED HEADCOUNT - CREDIT]</t>
  </si>
  <si>
    <t>Cross Check Students Tab</t>
  </si>
  <si>
    <t>End of Term Persistence Status reflects the enrollment status of a student in the term that follows (or several successive terms as it relates to 'Stop Out' or 'Drop Out'). For example, a 2012FA End of Term Persistence Status refers to a student's enrollment status in 2013SP. Also note that summer terms do not count in the determination of End of Term Persistence Status. The values within this dimension and descriptions are as follows:</t>
  </si>
  <si>
    <t xml:space="preserve">     • Retained; Same Major: Student had an enrollment record in the next semester (summers and intersession do not count) and their program code did not change. NOTE: Student graduates could be included in this value since they may have earned a different award from the declared program, so they return to RSCCD to continue pursuing their declared program.
     • Retained; New Major: Student had an enrollment record in the next semester (summers and intersessions do not count) and their program code did change. NOTE: Student graduates could be included in this value since they may return to RSCCD to pursue another program.
     • Transfer Out: Student transferred to another postsecondary institution (non-CCC) in the next semester or semesters that followed.
     • Stop Out: Student did not have an enrollment record in the next semester (summers and intersessions do not count) but did have an enrollment record 2 or more semesters following. NOTE: Student graduates could be included in this value since they may return later to RSCCD to pursue another course. To account for graduates, consider using the [Graduation and Retention Status] dimension.
     • Drop Out: Student did not have an enrollment record in the next semester and semesters that followed. NOTE: Student graduates could be included in this value since they may not return to RSCCD. To account for graduates, consider using the [Graduation and Retention Status] dimension.
     • Unknown: Unable to determine retention status yet.
     • Does Not Apply: Student was not enrolled in the selected semester so a retention status does not apply.</t>
  </si>
  <si>
    <t>NOTES ON USING THIS ELEMENT: Consider using the [Graduation and Retention Status] dimension in order to account for student graduation as an outcome.</t>
  </si>
  <si>
    <t>Related Elements: [START OF TERM RETENTION STATUS], [GRADUATION AND RETENTION STATUS]</t>
  </si>
  <si>
    <t>The term in which the student was last enrolled.  Blank if student is currently enrolled</t>
  </si>
  <si>
    <t>The enrollment status of a student in a selected term</t>
  </si>
  <si>
    <t xml:space="preserve">     • New
     • First-Time
     • Continuing
     • Returning
     • Transfer
     • …</t>
  </si>
  <si>
    <t>The type of enrollment that is currently active (or last active) for a specific student.</t>
  </si>
  <si>
    <t xml:space="preserve">     • Semester Credit / Credit
     • Non-Credit
     • CDCP
     • Special Admit</t>
  </si>
  <si>
    <t>Discussion: Are values such as "Dual Credit", "Dual Enrollment", "First Time", "Apprenticeship", "AB540", "First Generation" and "Continuous" similar?  Or should these be defined as a separate element?</t>
  </si>
  <si>
    <t>A collapsed representation of ethnicities based on the selected race or races identified by a student</t>
  </si>
  <si>
    <t xml:space="preserve">     • African American
     • Hispanic
     • American Indian / Alaskan Native
     • Asian
     • White
     • Multi-Race
     • Pacific Islander / Native Hawaiian
     • Filipino
     • Not Reported
     • Other</t>
  </si>
  <si>
    <t>Discussion: Specific logic to be provided. From IT? Obtain for review, if possible.</t>
  </si>
  <si>
    <t xml:space="preserve">The Fiscal Year runs from beginning of July through the end of June in the following calendar year.  </t>
  </si>
  <si>
    <t>NOTES ON USING THIS ELEMENT: This will limit results to those terms which take place within the selected fiscal year(s).</t>
  </si>
  <si>
    <t>Related Elements: [CALENDAR YEAR], [ACADEMIC YEAR]</t>
  </si>
  <si>
    <t>Is the student considered Full-Time or Part-Time for the selected term(s) as of the most recent snapshot date</t>
  </si>
  <si>
    <t>NOTES ON USING THIS ELEMENT: Full-Time is 12 units for Fall and Spring terms, 6 units for Summer and Intersession terms. Typically based on Attempted, but should this be based on completed for past terms?</t>
  </si>
  <si>
    <t>A student is full-time if actively enrolled in 12 units or more each major term.  A student is Part time if they are actively enrolled in less than 12, but more than six units each major term.  A student is half-time if they are actively enrolled in less than 6 units in each major term.</t>
  </si>
  <si>
    <t xml:space="preserve">     • Full-Time
     • Part-TIme
     • Half-Time</t>
  </si>
  <si>
    <t>NOTES ON USING THIS ELEMENT: For Summer (and intersession?), Full-time is considered 6 or more units. Part-Time is considered to be less than 6, but 3 or more units.  Half time is considered less than 3 units.</t>
  </si>
  <si>
    <t>Section.Faculty</t>
  </si>
  <si>
    <t>The total number of credit hours from all students' college-level courses from "passed" (e.g., grades of S, in pass/fail classes, letter grades A through D in semester credit classes, and V for Verified Competency) which count towards graduation in all registered terms up to and including the selected term.</t>
  </si>
  <si>
    <t>NOTES ON USING THIS ELEMENT: This measure only includes semester credits earned by a student and specifically excludes non-semester credits (such as those earned for pre-credit courses).  Because this is a cumulative measure, it should only be used when reporting on single terms or when differentiating data in the report by term.</t>
  </si>
  <si>
    <t>Related Terms: [Credits Completed Overall - Cumulative]</t>
  </si>
  <si>
    <t>The number of GPA Units earned by a student during their enrolled classes</t>
  </si>
  <si>
    <t>[GPA Units] = [Number of Units for all classes in which a student earned a 'A', 'B', 'C', 'D', 'F']</t>
  </si>
  <si>
    <t>Discussion: Institutions may have different values for this dimension. Should this be simplified into something like: Graduated (Y/N), Gap Term (Y/N), Gap Between major enrollment terms (Fall/Spring)?</t>
  </si>
  <si>
    <t>Student graduation status</t>
  </si>
  <si>
    <t>Discussion: Should this be included in Student Collection? If so, should it reflect that a student received a previous award or certificate regardless of current enrollment status? Should there be values added to indicate if student graduated with a certificate or degree?</t>
  </si>
  <si>
    <t xml:space="preserve">     • Lakewood High School
     • Linford High School
     • Lindon High School
     • Los Medanos High School
     • etc…</t>
  </si>
  <si>
    <t>Based on Financial Aid codes, is a student considered Low Income Eligible for a specified term</t>
  </si>
  <si>
    <t>Discussion: Add_lowincomeall = Table.AddColumn(Add_lowincomeb,"lowincome_all", each if [award_codes_all] &lt;&gt; null then Text.ContainsAny(Text.From([award_codes_all]),{"SW310","CW310","SW410","CW410",
    "CS100","CF100","CS110","SS110","SS123","SS120","SS124","SS130","CS130","SW300","SW320","CW320","CW420","SW420","SS500","SS510",
    "SF100","SS400","SS100","SS134","CW333","SS132","CS400","SS114","SS104","CS105","CW335","SW332","CW331","CW332","SS101","CS101","CS500","SW333","CW300","CW334","CW400"})
    else Text.ContainsAny(Text.From([award_names_all]),{"BOGW","Cal Grant","Cal Works", "PELL Grant","Pell Grant","WIA","EOPS","College Promise Waiver","Pell Grant","CAL","PELL","College Promise","CalWork", "CAL WORK","cal work","cal","Cal","calworks","CCPG"})),</t>
  </si>
  <si>
    <t>Based on financial aid codes, did a student receive money for low income eligibility</t>
  </si>
  <si>
    <t>DImension</t>
  </si>
  <si>
    <t>Part of Term references the three-digit code assigned to a portion of an academic term that indicates the time period in which a group of classes are offered. The full Part of Term level lists all active parts of term for a selected term.</t>
  </si>
  <si>
    <t>The number of weeks expected for classes which are associated with the selected Part of Term. Courses associated with the NST (Non-Standard Term), ZDC (Dual-Credit), and APP (Apprenticeship) are the most likely to contain classes which differ from thier designated part of term length.</t>
  </si>
  <si>
    <t>Part of Term references the three-digit code assigned to a portion of an academic term that indicates the time period in which a group of classes are offered. The simplified Part of Term level rolls up parts of term that are differentiated only by first day of class during the first week (81M, 81T, 81W, 81R, 81F, 81S would all become 81X')</t>
  </si>
  <si>
    <t>NOTES ON USING THIS ELEMENT: Certain parts of term may have courses which start before or end after the official full term (16R) starts or ends.  NST (Non-Standard Term), ZDC (Dual-Credit), and APP (Apprenticeship) are the most likely parts of term in which this may occur, although users can manually allow this to occur in any part of term.</t>
  </si>
  <si>
    <t>The number of weeks expected for classes which are associated with the selected Part of Term. Courses associated with the NST (Non-Standard Term), ZDC (Dual-Credit), and APP (Apprenticeship) are the most likely to contain classes which differ from the given number of weeks in this level.</t>
  </si>
  <si>
    <t>The last date of the part of term in which a particular section of a course meets.</t>
  </si>
  <si>
    <t>The first date of the part of term in which a particular section of a course meets.</t>
  </si>
  <si>
    <t>The number of grade-related points earned by a student for enrolled classes in a selected term.</t>
  </si>
  <si>
    <t>[Quality Points] = Sum of Numeric values for grades earned by students in enrolled classes for the selected term.</t>
  </si>
  <si>
    <t>NOTES ON USING THIS ELEMENT: Also known as "Grade Points", A = 4, B = 3, C = 2, D = 1, F = 0.</t>
  </si>
  <si>
    <t>Retention Percentage, Success Rate</t>
  </si>
  <si>
    <t>NOTES ON USING THIS ELEMENT: 
For PAC:
-----------
Retention = # of Students with a Final Grade / # of Students with any number of Attendance Hours.
Notice that this index will have a value only at the end of the term when grades are in. 
For PANC:
-------------
Retention = 
# of Students with any number of Attendance Hours that don’t have a Drop Status / (# of Students with any number of Attendance Hours)
For any other accounting method:
Retention = Actual Enrollment / Census Enrollment</t>
  </si>
  <si>
    <t>[NOTE: Move to Classes by Section]</t>
  </si>
  <si>
    <t>Discussion: Term-to-Term or Year-over-Year? Overlap with [Start of Term RETENTION STATUS] and/or [END OF TERM RETENTION STATUS]?</t>
  </si>
  <si>
    <t>Section.Enrollment</t>
  </si>
  <si>
    <t>A semester describes a subset of an academic year. Most semester-based (as opposed to quarter-based) academic years have Fall and Spring semesters, with the Fall semester occurring first. At RSCCD, a regular Fall and Spring semester last for 16 weeks. Semesters include:</t>
  </si>
  <si>
    <t xml:space="preserve">     • Winter
     • Spring
     • Summer
     • Fall</t>
  </si>
  <si>
    <t>Related Element(s): [Term], [SEMESTER], [SEMESTER INDEX]</t>
  </si>
  <si>
    <t>Discussion: Should Spring Intersession be included and how? Difference between "Terms" and "Semesters"?</t>
  </si>
  <si>
    <t>A semester code is the 2-character abbreviation associated with a semester and describes a subset of an academic year. Most semester-based (as opposed to quarter-based) academic years have Fall and Spring semesters, with the Fall semester occurring first. At RSCCD, a regular Fall and Spring semester last for 16 weeks. Semesters include:</t>
  </si>
  <si>
    <t xml:space="preserve">     • WI = Winter
     • SP = Spring
     • SU = Summer
     • FA = Fall
</t>
  </si>
  <si>
    <t>Related Element(s): [SEMESTER], [SEMESTER INDEX], [TERM]</t>
  </si>
  <si>
    <t>The Semester Index is a numeric value that allows the semesters to be ordered chronologically (instead of alphabetically) in a given report beginning with Summer having a value of 1 (since RSCCD uses a leading Summer term to begin each academic year).</t>
  </si>
  <si>
    <t xml:space="preserve">     • WI = 0
     • SP = 1
     • SU = 2
     • FA = 3
</t>
  </si>
  <si>
    <t xml:space="preserve">Discussion: FROM Student_CCCApply_Application  
where PARENT_EDUCATION_LEVEL1 in ('1','2','3','X','Y') and PARENT_EDUCATION_LEVEL2 in ('1','2','3') or (PARENT_EDUCATION_LEVEL1 in ('1','2','3') and PARENT_EDUCATION_LEVEL2 in ('X','Y'))
Added datatel cccid so more cccids would have matching associated colleague id </t>
  </si>
  <si>
    <t>NOTES ON USING THIS ELEMENT: This term may also be referred to as the "Student Academic Status"</t>
  </si>
  <si>
    <t>Discussion: Institutions may have different values for this dimension… or the dimension may not be needed.  Can also be simplified, based on available data, to something like:
     • Dismissed
     • Good Standing
     • Probation
     • Subject to Dismissal</t>
  </si>
  <si>
    <t>Start of Term Retention Status reflects the enrollment status of a student based on their enrollment information from prior term(s). For example, a 2013FA Start of Term Retention Status refers to a student's enrollment status based on their enrollment data in 2012SP. Note that summer terms do not count in the determination of Start of Term Retention Status. The values within this dimension and descriptions are as follows:</t>
  </si>
  <si>
    <t xml:space="preserve">     • Continuing; Same Major: Student had an enrollment record in the prior term (summers do not count) and their program code did not change.
     • Continuing; New Major: Student had an enrollment record in the prior term (summers do not count) and their program code did change.
     • Stop In: Student had an enrollment record before the selected term, just not the immediately prior term (either Fall or Spring, summers do not count)
     • New: Based on all term enrollment data, this student has never had an enrollment record at a RSCCD college before the selected term.
     • Does Not Apply: Student was not enrolled in the selected term so a retention status does not apply.</t>
  </si>
  <si>
    <t>Related Elements: [END OF TERM RETENTION STATUS], [GRADUATION AND RETENTION STATUS]</t>
  </si>
  <si>
    <t>A combined value of year and term</t>
  </si>
  <si>
    <t xml:space="preserve">     • 2020SU
     • 2020FA
     • 2020WI
     • 2021SP
     • etc…</t>
  </si>
  <si>
    <t>The Grade Point Average for a given term. GPA is an indication of a student's academic achievement. Letter grades are assigned points (A=4, B=3, C=2, D=1, F=0) and the GPA is calculated by taking the number of grade points a student earned in a selected period of time divided by the total number of classes taken during that same period.</t>
  </si>
  <si>
    <t>Term GPA = Sum of a student’s total grade points earned in a selected period of time ÷ Sum of student’s total classes taken during that same period</t>
  </si>
  <si>
    <t>Definition Notes: This is not an overall GPA unless an entire student’s record is being represented, but is a dynamically calculated GPA based on the filters selected. Cumulative GPA can includes grades from non-credit, pre-credit, or other classes.</t>
  </si>
  <si>
    <t>The total number of terms the student has been enrolled as an active student, including, if applicable, the current term.</t>
  </si>
  <si>
    <t>Discussion: (current field Sessions_completed, calculated field based the Student Session Status (P, R return, T transfer)) definition clarification. Should this be counting terms or semesters?</t>
  </si>
  <si>
    <t>Cross-check against Student Tab</t>
  </si>
  <si>
    <t>"Yes/No" flag based on Course Type</t>
  </si>
  <si>
    <t xml:space="preserve">     • Y: Yes
     • N: No
     • NULL: Unknown</t>
  </si>
  <si>
    <t>Discussion: How do we identify apprenticeship students?  Difference between apprenticeship and CTE?</t>
  </si>
  <si>
    <t>The date upon which the first class session occurs</t>
  </si>
  <si>
    <t xml:space="preserve">     • 08/23/21
     • 08/24/21
     • 08/25/21
     • 08/26/21
     • 08/27/21
     • etc…</t>
  </si>
  <si>
    <t>Move to Course by Section</t>
  </si>
  <si>
    <t>Start time of section - for each meeting arangement in the section</t>
  </si>
  <si>
    <t xml:space="preserve">     • 8:00 AM
     • 8:05 AM
     • 2:00 PM
     • 2:35 PM
     • etc…</t>
  </si>
  <si>
    <r>
      <t xml:space="preserve">Discussion: (1) Is a separate field needed for values such as "Early Morning", "Late Morning", "Afternoon", and "evening"?  (2) Breakout into Primary, Secondary, Tertiary, etc? (3) Belong at the Classes by Section level? (4) Applicability to block schedule planning? What percentage of courses appear in each block of the block schedule? </t>
    </r>
    <r>
      <rPr>
        <sz val="11"/>
        <color rgb="FFFF0000"/>
        <rFont val="Calibri"/>
        <family val="2"/>
        <scheme val="minor"/>
      </rPr>
      <t>(5) Course Scheduling / Degree Audit Collection?</t>
    </r>
    <r>
      <rPr>
        <sz val="11"/>
        <color theme="1"/>
        <rFont val="Calibri"/>
        <family val="2"/>
        <scheme val="minor"/>
      </rPr>
      <t xml:space="preserve"> Move to Course by Section</t>
    </r>
  </si>
  <si>
    <t xml:space="preserve">The Name of the building or location in which a course takes place. </t>
  </si>
  <si>
    <t xml:space="preserve">     • Cesar Chavez
     • Fine Arts
     • Russel Hall
     • Web
     • …</t>
  </si>
  <si>
    <t>Related Term(s): [ROOM], [LOCATION]</t>
  </si>
  <si>
    <t>The code representing the building or location in which a course takes place</t>
  </si>
  <si>
    <t xml:space="preserve">     • CC = Cesar Chavez
     • FA = Fine Arts
     • RH = Russel Hall
     • …</t>
  </si>
  <si>
    <t>The full building code and room number in which a course takes place.  For Example, "CC114"</t>
  </si>
  <si>
    <t xml:space="preserve">     • CC102
     • FA321
     • RH420B
     • etc…</t>
  </si>
  <si>
    <t>Related Term(s): [BLDG], [ROOM]</t>
  </si>
  <si>
    <t>A listing of the specific census dates for each term.</t>
  </si>
  <si>
    <t>TIme</t>
  </si>
  <si>
    <t>A unique number assigned to a course by the curriculum office.</t>
  </si>
  <si>
    <t>NOTES ON USING THIS ELEMENT: 
A curriculum ID is assigned to courses once the curriculum is approved by the curriculum office.</t>
  </si>
  <si>
    <t>Accounting Code associated with a course</t>
  </si>
  <si>
    <t xml:space="preserve">     • A: Census Weekly
     • B: Census Weekly Ind Study (alt Acct)
     • C: Census Weekly Work Exp
     • D: Census Daily
     • E: Positive Att Credit
     • F: Positive Att Credit IS
     • G: Positive Att NonCredit
     • H: Positive Att NonCredit IS
     • I: Ind Study/Daily or Alt Daily Acct
     • J: Pac (Open Entry/Exit)
     • PANC (Open Entry/Exit)
     • M: Independent Study Labs Full Term
     • N: Independent Study Labs Short Term
     • X Non-State Supported
     • Y: Non-State Supported (Grades Req)</t>
  </si>
  <si>
    <t>The number of hours per week that the class sections meet multiplied by (*) the number of students registered in those for credit class sections.</t>
  </si>
  <si>
    <t>Contact Hours - Credit = Sum of contact hours for a given student in a specific credit course</t>
  </si>
  <si>
    <t>Discussion: Rather than breaking contact hours into a variety of measures, could we define 2-3 dimensions that would allow us to differentiate contact hours as needed.  Such as one to show "Credit vs. Noncredit" or "Lecture vs. Lab", etc.</t>
  </si>
  <si>
    <t>Currently defined as the number of hours in which a faculty member teaches a particular class.</t>
  </si>
  <si>
    <t>Contact Hours - Scheduled Hours: Sum of hours in which a faculty member teaches a particular class.</t>
  </si>
  <si>
    <t>Discussion: Likely intended for calculation of FTEF.  May remove if not needed (See LOAD)</t>
  </si>
  <si>
    <t>The number of lab hours per week a selected course meets.</t>
  </si>
  <si>
    <t>Contact Hours - Lab = Sum of contact hours for a given student in a specific lab course</t>
  </si>
  <si>
    <t>Discussion: Ability to differentiate between "scheduled" and "achieved" contact hours.  The latter is used for positive attendance calculations.  Positive attendance hours entered at the end of the term on a per student per section basis.</t>
  </si>
  <si>
    <t>The number of lecture hours per week a selected course meets.</t>
  </si>
  <si>
    <t>Contact Hours - Lecture = Sum of contact hours for a given student in a specific lecture course</t>
  </si>
  <si>
    <t>Currently defined as the number of hours per week that the class sections meet multiplied by (*) the number of students registered in those non-credit class sections.</t>
  </si>
  <si>
    <t>Contact Hours - Noncredit = Sum of contact hours for a given student in a specific noncredit course</t>
  </si>
  <si>
    <t>The number of "other" hours per week a selected course meets.  This would include co-op, internship, externship hours, etc.</t>
  </si>
  <si>
    <t>Contact Hours - Other = Sum of contact hours for a given student in a specific course that is not designated as Credit, Noncredit, Lab, or Lecture</t>
  </si>
  <si>
    <t>Currently defined as the number of hours per week that a student is scheduled to meet in a specific course.</t>
  </si>
  <si>
    <t>Contact Hours - Student: Sum of hours in which a student is scheduled to meet for a particular class</t>
  </si>
  <si>
    <t>The day of a week in which a course is scheduled to meet with students</t>
  </si>
  <si>
    <t xml:space="preserve">     • Monday
     • Tuesday
     • Wednesday
     • Thursday
     • Friday
     • Saturday
     • Sunday</t>
  </si>
  <si>
    <t>NOTES ON USING THIS ELEMENT: If a class meets on Monday, Wednesday, and Friday, it will appear when selecting any of those three days.</t>
  </si>
  <si>
    <t>The Meeting Pattern of a course, represented as a comma-delimited list of values for.</t>
  </si>
  <si>
    <t xml:space="preserve">     • M
     • M, TU
     • M, W, F
     • M, TH
     • M, F
     • etc.</t>
  </si>
  <si>
    <t>NOTES ON USING THIS ELEMENT: Meeting Pattern, collapsed as comma-delimited value</t>
  </si>
  <si>
    <t>The delivery modality of a course section</t>
  </si>
  <si>
    <t xml:space="preserve">     • In Person
     • Hybrid
     • Online</t>
  </si>
  <si>
    <t>NOTES ON USING THIS ELEMENT: Recent additions, such as 'RL' (Remote Live - Synchronous)', 'RB' (Eemote Blended - Synchronous/Asynchronous) are not reflected in this element, but will be found in the Room Code</t>
  </si>
  <si>
    <t>Discussion: when y.Method_Of_Instr in ('FLXP','LAB','LAB,LEC','LEC','LEC,FLXP','LEC,LAB','LEC,LAB,LAB2','LEC,LAB,LAB2,LGI','LEC,LAB,LEC2','LEC,LAB,LEC2,LAB2','LEC,LAB,LGI','LEC,LAB,WEXP','LEC,LEC2','LEC,LEC2,LAB','FLXP5','LEC,LGI','LEC,WEXP','LGI','LGI,LAB','WEXP','LAC,LAB,LEC2','LEC,LEC2,LEC3,LAB','LAB,LEC,LEC2','LAB,LAB2') then 'In Person'
                when y.Method_Of_Instr in ('DINT2','DINT2,LAB','DINT2,LAB,LEC','DINT2,LAB,LEC,LAB2','DINT2,LAB,LEC,LABDE','DINT2,LEC','DINT2,LEC,LAB','DINT2,LEC2,LAB','LAB,DINT2','LEC,DINT2','LEC,DINT2,LAB','LEC,LAB,DINT2','DINT2,LABDE','DINT2,LAB,DINT','LEC,DINT2,LAB,LABDE','LEC,LABDE','DINT2,LGI','DINT,DINT2','LABDE,LAB','DINT2,LEC,LABDE','DINT,LEC,LABDE','DINT2,LEC,LGI','DINT,LEC,LGI') then 'Hybrid'
                when y.Method_Of_Instr in ('DINT','DINT,LAB','DINT,LAB,LEC','DINT,LABDE','DINT,LEC','LEC,DINT','DINT,LEC,LAB','DINT,LGI','LEC,LAB,DINT','LABDE','LABDE,DINT') then 'Online'</t>
  </si>
  <si>
    <t>The Name of a Course.  For example, "Fundamentals of Math"</t>
  </si>
  <si>
    <t>Discussion: Should this be renamed as "Course Title"?</t>
  </si>
  <si>
    <t>The numeric reference number for a specifified course that distinguishes it from other courses delivered by the institution.</t>
  </si>
  <si>
    <t>The description of the status of the course.  For example, closed, cancelled, active.</t>
  </si>
  <si>
    <t xml:space="preserve">     • Active
     • Cancelled
     • Inactive
     • Closed
     • Reserved</t>
  </si>
  <si>
    <t>The status code associated with a particular class section</t>
  </si>
  <si>
    <t xml:space="preserve">     • A: Active
     • C: Cancelled
     • I: Inactive
     • O: Closed
     • R: Reserved</t>
  </si>
  <si>
    <t>A grouping of courses into rolled-up logical groups.</t>
  </si>
  <si>
    <t xml:space="preserve">     • Apprenticeship
     • Criminal Justice
     • Fire Academy (ISA)
     • etc.</t>
  </si>
  <si>
    <t>NOTES ON USING THIS ELEMENT: This is derived from a variety of values within Colleague to identify if the course is an apprenticeship type course or related to an academy. Christina to send list.</t>
  </si>
  <si>
    <r>
      <t>Discussion:  (1) Should this include other types of rolled-up course groupings, such as 'CTE', 'Basic Skills', 'ESL', etc.?</t>
    </r>
    <r>
      <rPr>
        <sz val="11"/>
        <color rgb="FFFF0000"/>
        <rFont val="Calibri"/>
        <family val="2"/>
        <scheme val="minor"/>
      </rPr>
      <t xml:space="preserve"> (2) If bringing in the curriculum system from SAC, much of this information could be used to help categorize and roll-up courses more reliably.</t>
    </r>
  </si>
  <si>
    <t>The Funding Rate for standard credit / non-credit courses</t>
  </si>
  <si>
    <t xml:space="preserve">     • [Valid Year Range] = $4,009.00 per FTES
     • [Valid Year Range] = $4,009.00 per FTES
     • [Valid Year Range] = $4,009.00 per FTES
     • [Valid Year Range] = $4,009.00 per FTES
     • etc. </t>
  </si>
  <si>
    <t>NOTES ON USING THIS ELEMENT: Value set by state each year and can change year-to-year.</t>
  </si>
  <si>
    <t>If this section is cross-listed, this field shows a concatenated list of sections with which this section is crosslisted, in order of cross-listing.</t>
  </si>
  <si>
    <t>Indicates if a student is enrolled in a class designated as a "Career Technical Education" course by the CCC Chancellor's Office.</t>
  </si>
  <si>
    <t>Discussion: Sourced from MIS Data (CO)</t>
  </si>
  <si>
    <t xml:space="preserve">     • Early Morning
     • Late Morning
     • Afternoon
     • Evening</t>
  </si>
  <si>
    <t>[Weekday/Weekend]</t>
  </si>
  <si>
    <t>Code or text representing the reason captured for why a student dropped a course.</t>
  </si>
  <si>
    <t>Discussion: Where to capture drop reason and are there both "Drop Reason" Code and "Drop Reason" text?</t>
  </si>
  <si>
    <t>Dual Enrollment allows qualified  high school students the opportunity to enroll in courses offered at RSCCD and earn college credit.  Students may enroll in any course for which they meet the pre-requisites.  These students are enrolled as part-time RSCCD students and enjoy all the same campus benefits and responsibilities as traditional students.  Refer to the Office of Academic Affairs Testing and Placement Guidelines for further information on Dual Credit student pre-requisite qualifications.</t>
  </si>
  <si>
    <t>The last date on which a course section meets.</t>
  </si>
  <si>
    <t>End time of section - for each meeting arrangement in the section</t>
  </si>
  <si>
    <t>The last term in which the student earned their most recent degree.  Blank if student has not yet earned an award from RSCCD.</t>
  </si>
  <si>
    <t>A student taking at least one course as of Census Date during the selected period.</t>
  </si>
  <si>
    <t>The letter grade received by the student in a class. Possible grades depend on class type.</t>
  </si>
  <si>
    <t xml:space="preserve">     • A: Success
     • B: Success
     • C: Success
     • D: Non-Success
     • F: Non-Success
     • I: Incomplete
     • P: Pass
     • W: Withdrawal
     • EW: Excused Withdrawal
     • IP: In Progress
     • MW = Military Withdrawal
     • NP: No Pass (Cont.Ed Non-Measurable)
     • SP: Satisfactory Progress (Cont.Ed)
     • COM: Successful Course Completion (Cont.Ed)
     • AT: Attended (Cont.Ed) *
     • RD: Report Delay</t>
  </si>
  <si>
    <t>NOTES ON USING THIS ELEMENT: AT grades should no longer be used, but may appears as a grade in older terms</t>
  </si>
  <si>
    <t>Discussion: Not sure if needed, but will continue to check.</t>
  </si>
  <si>
    <t>The method in which the course instruction is delivered to the student</t>
  </si>
  <si>
    <t xml:space="preserve">     • DIST
     • LECT
     • LAB
     • REMOTE LIVE
     • REMOTE BLENDED
     • etc…</t>
  </si>
  <si>
    <t>NOTES ON USING THIS ELEMENT: For Non-credit courses, the modelity is extracted from the [Room] data element.</t>
  </si>
  <si>
    <t>The method by which a course is taught.Instructional methods include:</t>
  </si>
  <si>
    <t xml:space="preserve">     • TR: Traditional (face-to-face)
     • C: Online with Video
     • A: Tech Enhanced
     • I: Online Only
     • H: Hybrid
     • V: Two-Way Video
     • S: Synchronous Online Video</t>
  </si>
  <si>
    <t>Whether the instructor of the course is considered to have a full-time or part-time instructional load for the term.</t>
  </si>
  <si>
    <t xml:space="preserve">     • Full-Time
     • Part-Time</t>
  </si>
  <si>
    <t>Dimension indicates whether a specific course is or is not associated with CDCP.</t>
  </si>
  <si>
    <t>Only populated if schedule type = P85</t>
  </si>
  <si>
    <t>Similar to [SNAPSHOT DATE] and [CENSUS DATE], this is a list of the last day to cancel for each term.</t>
  </si>
  <si>
    <t>Maximum number of units for each course section</t>
  </si>
  <si>
    <t>Related Elements: [Minimum Units]</t>
  </si>
  <si>
    <t>TECH: CRSE: CRS.MAX.CRED</t>
  </si>
  <si>
    <t>Minimum number of units for each course section</t>
  </si>
  <si>
    <t>Related Elements: [Maximum Units]</t>
  </si>
  <si>
    <t>TECH: CRSE: CRS.MIN.CRED</t>
  </si>
  <si>
    <t>Is the student designated as an on-campus or off-campus student during a selected term.</t>
  </si>
  <si>
    <t xml:space="preserve">     • On-Campus
     • Off-Campus</t>
  </si>
  <si>
    <t>The number of days in which a student actually attended a positive attendance course</t>
  </si>
  <si>
    <t>? (Needed for Pos Att calculation)</t>
  </si>
  <si>
    <t>Indicates that a course is tracked for positive attendance</t>
  </si>
  <si>
    <t>The RSCCD email address of the primary instructor.</t>
  </si>
  <si>
    <t>This is the current first name of the primary instructor.</t>
  </si>
  <si>
    <t>This is the current RSCCD ID of the primary instructor.</t>
  </si>
  <si>
    <t>This is the current last name of the primary instructor.</t>
  </si>
  <si>
    <t>This is the current middle name of the primary instructor.</t>
  </si>
  <si>
    <t>Percentage of faculty responsibility for a section.</t>
  </si>
  <si>
    <t>COurse</t>
  </si>
  <si>
    <t>Percentage of faculty responsibility for a section during a session.</t>
  </si>
  <si>
    <t>If a course section is cross-listed, this field shows the corresponding primary section.</t>
  </si>
  <si>
    <t>Discussion: How might other areas be using the X-LIST dimension today other than to prevent overcounting of sections that have been cross-listed?</t>
  </si>
  <si>
    <t>The room in which a course takes place.  For example, "114".</t>
  </si>
  <si>
    <t>NOTES ON USING THIS ELEMENT: For Non-Credit Courses, this element contains the modality of the course as opposed to the Room location.</t>
  </si>
  <si>
    <t>Related Term(s): [BLDG], [LOCATION]</t>
  </si>
  <si>
    <t>The list of course attribute codes attached to a particular section of a course for a term.</t>
  </si>
  <si>
    <t>The list of course attributes attached to a particular section of a course for a term.</t>
  </si>
  <si>
    <t>The maximum number of students that may be enrolled across the total selected class sections</t>
  </si>
  <si>
    <t>The duplicated number of student enrollments across the total selected class sections.</t>
  </si>
  <si>
    <t>Sum of enrollment in selected class sections</t>
  </si>
  <si>
    <t>NOTES ON USING THIS ELEMENT: Also known as "Seats Filled". For the current semester, this number will change depending on the date the report is run since students add and drop throughout the semester.</t>
  </si>
  <si>
    <t>The total number of seats available for student occupancy across the total selected class sections.</t>
  </si>
  <si>
    <t>Sum of seats available for student enrollment in the selected class sections</t>
  </si>
  <si>
    <t>Is enrollment maximum stored at the course or the section level?  If course, then this number should be rolled down to all sections.  If at section, then it should be reflected at the section level.</t>
  </si>
  <si>
    <t>Number of available seats in a class, whether filled or not, in the class sections selected.</t>
  </si>
  <si>
    <t>Sum of seats available in selected class sections</t>
  </si>
  <si>
    <t>Class section number that distinguishes the class delivered by a specific faculty member from other offerings that share the same subject and course number (e.g., "101" for "English 101").</t>
  </si>
  <si>
    <t>The percentage of seats taken in a class by registered students.</t>
  </si>
  <si>
    <t>Section Utilization = Section Capacity, Enrolled / Section Capacity, Maximum</t>
  </si>
  <si>
    <t>Data Load Date</t>
  </si>
  <si>
    <t>Discussion: AKA Run Date</t>
  </si>
  <si>
    <t>The Subject Name, or discipline, of a given class.  For example, "MATH"</t>
  </si>
  <si>
    <t>Unique identifier for a class section. It is a hierarchical dimension that can be further broken down into: Subject Description -&gt; Subject -&gt; Course Number -&gt; Section Number</t>
  </si>
  <si>
    <t>Whether or not a course is taught by more than one instructor.</t>
  </si>
  <si>
    <t>A yes/no field denoting whether or not the course has been set up to charge tuition.</t>
  </si>
  <si>
    <t>A class will be tagged as a weekday if the meeting arrangement contains M, TU, W, TH, F.  A class will be tagged as a weekend if the meeting arrangement contains a SA or SU</t>
  </si>
  <si>
    <t xml:space="preserve">     • Weekday
     • Weekend</t>
  </si>
  <si>
    <t>[Day/Night]</t>
  </si>
  <si>
    <t>The number of weeks over which a given course section will meet.</t>
  </si>
  <si>
    <t>Discussion: In considering granularity around calculating faculty load, should this be done at the Students (and faculty) by course level, at the course by section level, or via an HR-type collection with the granularity of faculty member.</t>
  </si>
  <si>
    <t>Add: Dimension that identifies Academy and Apprentice Students</t>
  </si>
  <si>
    <t>The academic year associated with the academic year code.</t>
  </si>
  <si>
    <t>Section.Revenue</t>
  </si>
  <si>
    <t>Section.320</t>
  </si>
  <si>
    <t>Time period related to Base Pay, Instructor
Hourly
10-month
12-month</t>
  </si>
  <si>
    <t>Faculty</t>
  </si>
  <si>
    <t>The hourly rate for a given position, refined at person level as needed.</t>
  </si>
  <si>
    <t>Building name of the course section location.</t>
  </si>
  <si>
    <t>Code associated with the building name of the course section location.</t>
  </si>
  <si>
    <t>Calculated Measure</t>
  </si>
  <si>
    <t>This Level indicates whether a class is cancelled and is considered no longer active within the selected time period.</t>
  </si>
  <si>
    <t xml:space="preserve">     • Yes: Includes cancelled classes during a selected time period
     • No: Excludes cancelled classes and includes only active classes during a selected time period</t>
  </si>
  <si>
    <t>Percent of students meeting minimum passing requirements in a class with grades A, B, C, D, P, and COM within a selected time period.</t>
  </si>
  <si>
    <t>Completion Rate = Sum of students receiving grades A, B, C, D, P, and COM</t>
  </si>
  <si>
    <t>Currently defined as the number of hours in which a faculty member teaches a particular class. [</t>
  </si>
  <si>
    <t>This term may be renamed to: ""Instructional Contact Hours""Currently defined as the number of hours per week that the class sections meet multiplied by (*) the number of students registered in those class sections.</t>
  </si>
  <si>
    <t>The LHE Contract Rate for a full-time faculty member by term and section.
[(Base Pay Amount)/15)*FT (load)]</t>
  </si>
  <si>
    <t>The total dollar amount for Overload hours for a full-time faculty member by term and section.
Cost, Overload = [(Overload LHE * 18)* Hourly Rate]
NOTES ON USING THIS ELEMENT: 1 LHE = 18 hours of instruction</t>
  </si>
  <si>
    <t>The total dollar amount for Overload hours for a full-time faculty member by term and section that have been banked
Cost, Overload Banked = [(Banked LHE * 18)* Hourly Rate]
NOTES ON USING THIS ELEMENT: 1 LHE = 18 hours of instruction</t>
  </si>
  <si>
    <t>Part Time. The total dollar amount for hours for a part-time faculty member by term and section. Captured in Colleague.
Cost, Part Time = [(LHE * 18)* Hourly Rate] for Part-Time Faculty Members
NOTES ON USING THIS ELEMENT: 1 LHE = 18 hours of instruction.</t>
  </si>
  <si>
    <t>Part Time Timecard. The total dollar amount for hours for a part-time faculty member by term and section. Captured in ImageNow.
Cost, Part-Time Timecard = [(LHE * 18)* Hourly Rate] for Part-Time Faculty
NOTES ON USING THIS ELEMENT: 1 LHE = 18 hours of instruction</t>
  </si>
  <si>
    <t xml:space="preserve">The total cost of a given section. 
Cost, Total = SUM([Cost, Full-Time] + [Cost, Overload] + [Cost, Overload Banked] + [Cost, Part-Time] + [Cost, Part-Time Timecard]) by Term and Section
</t>
  </si>
  <si>
    <t>The name of a course or text identifier that is used to uniquely identify the course and describe the subject matter of the course content.</t>
  </si>
  <si>
    <t xml:space="preserve">     • Advanced Algebra I
     • Advanced Algebra II
     • Introduction to Biology
     • Mechanical Engineering I
     • etc…</t>
  </si>
  <si>
    <t>This is a list of course attribute codes that have been attached to a particular section of a course.</t>
  </si>
  <si>
    <t>This is a list of course attributes that have been attached to a particular section of a course.</t>
  </si>
  <si>
    <t>The number of course credit hours assigned to the given course.</t>
  </si>
  <si>
    <t>An administrative division of RSCCD that oversees a specific academic subject area.</t>
  </si>
  <si>
    <t>The code associated with the administrative division of RSCCD that oversees a specific academic subject area.</t>
  </si>
  <si>
    <t>This is the concatenation of the subject and the course number of a class section (e.g. MATH101).</t>
  </si>
  <si>
    <t>The days on which a given course section meets which is represented by a string of alphabetical characters with a letter representing each day of the week:</t>
  </si>
  <si>
    <t xml:space="preserve">     • M: Monday
     • T: Tuesday
     • W: Wednesday
     • R: Thursday
     • F: Friday
     • SA: Saturday
     • SU: Sunday</t>
  </si>
  <si>
    <t>NOTES ON USING THIS ELEMENT: For example: M, T, W indicates meeting on Monday, Tuesday, and Wednesday.</t>
  </si>
  <si>
    <t>The number associated with the course ID. For example, for course ENGL 111, 111 would be the course number.</t>
  </si>
  <si>
    <t>A unique number assigned to each course section for a term. Also known as CRN.</t>
  </si>
  <si>
    <t>Did a student receive an 'A', 'B', 'C', 'P', 'COM', or 'SP' grade?</t>
  </si>
  <si>
    <t>Discussion: grade in ('A','B','C','P','COM','SP') then 1</t>
  </si>
  <si>
    <t>The hours that the course section meets.</t>
  </si>
  <si>
    <t>The funding rate for credit classes</t>
  </si>
  <si>
    <t>Related Elements: [CDCP Funding Rate], [Noncredit Funding Rate], [Special Admit Funding Rate], [Noncredit Incarcerated Funding Rate]</t>
  </si>
  <si>
    <t>Discussion: Number example has been rounded</t>
  </si>
  <si>
    <t>Source of a student's course credit.</t>
  </si>
  <si>
    <t>Daily Student Contact Hours divided by Full-Time Equivalent Faculty</t>
  </si>
  <si>
    <t>[DSCH/FTEF] = Sum of Student Contact Hours / Full-Time Equivalent Faculty</t>
  </si>
  <si>
    <t>Related Elements: [WSCH/FTEF], [PA/FTEF], [IW/FTEF]</t>
  </si>
  <si>
    <t>Shows an asterisk if the total cost for the section has any part that was estimated.</t>
  </si>
  <si>
    <t>Discussion: May no longer be used.</t>
  </si>
  <si>
    <t>RSCCD</t>
  </si>
  <si>
    <t>The cost for Full-time faculty load tied to the individual faculty member teaching a particular section.</t>
  </si>
  <si>
    <t>RELEATED ELEMENTS: [PT COST], [OL COST]</t>
  </si>
  <si>
    <t>Discussion: Not in EMT Data Element Dictionary. Calculated as part of the LHE element</t>
  </si>
  <si>
    <t>Full Time Equivalent Faculty percentage on the course</t>
  </si>
  <si>
    <t>NOTES ON USING THIS ELEMENT: College Credit: LOAD/15
Contin Ed: LOAD/25</t>
  </si>
  <si>
    <t>Full Time Equivalent Faculty Percentage on the section
TOTAL LOAD / 15 
Note the denominator used is always 15, regardless of whether this is for CE or CC, because the "Load" field in FASC is already populated to equate the college credit load, we only need to divide by 15 to get the FTEF percentage.
TECH NOTE: CSF.TEACHING ARRANGMENT (ALL POS) /15</t>
  </si>
  <si>
    <t>FTES is the Total Full-Time Equivalent Student value.</t>
  </si>
  <si>
    <t>Full-time Equivalent Students divided by Full-Time Equevalent Faculty.  AKA Efficiency</t>
  </si>
  <si>
    <t>FTES/FTEF = Full Time Equivalent Students / Full Time Equivalent Faculty</t>
  </si>
  <si>
    <t>NOTES ON USING THIS ELEMENT: This element uses Actual FTES divided by Total FTEF</t>
  </si>
  <si>
    <t>TECH: ACTUAL FTES/TOTAL FTEF
Efficiency can be calculated as either FTES/FTEF = (Enrollment x class contact hours/30) / (equated hours/15) or FTES/FTEF = (Enrollment x class contact hours/30) / (class contact hours/15) = Enrollment/2</t>
  </si>
  <si>
    <t>The Funding Accounting Method for a course section.</t>
  </si>
  <si>
    <t xml:space="preserve">     • Weekly 
     • Daily
     • Independent Daily
     • Independent Weekly
     • Positive Attendance
     • Alternative Attendance, Weekly
     • Alternative Attendance, Daily
     • Positive Attendance, NonCredit
     • NonCredit Distance Education</t>
  </si>
  <si>
    <t>TECH: SEC.FUNDING.ACCTG.METHOD</t>
  </si>
  <si>
    <t>The code for a specific Funding method. Specific Funding Calculation based on funding method type (Daily, Weekly, Positive Attendance, Alaterative Attendance (Daily/Weekly/Non-Credit), Independent Study (Daily/Weekly). This will also include 7 grant-funded methods (codes start with a G).</t>
  </si>
  <si>
    <t>Discussion: Classes by Section?</t>
  </si>
  <si>
    <t>The description of the Funding Method Code</t>
  </si>
  <si>
    <t>College Credit
Noncredit
Noncredit Enhance Funding</t>
  </si>
  <si>
    <t xml:space="preserve">     • College Credit
     • Noncredit
     • Noncredit Enhanced Funding
     • Apprenticeship</t>
  </si>
  <si>
    <t>DISCUSSION: Not in EMT Data Element Dictionary</t>
  </si>
  <si>
    <t xml:space="preserve">     • Retained
     • Not Retained
     • Unknown</t>
  </si>
  <si>
    <r>
      <t xml:space="preserve">Discussion: when x.Grade = 'w' then 0
when x.Grade NOT in ('MW','RD','EW', </t>
    </r>
    <r>
      <rPr>
        <sz val="11"/>
        <color rgb="FFFF0000"/>
        <rFont val="Calibri"/>
        <family val="2"/>
        <scheme val="minor"/>
      </rPr>
      <t>'W'</t>
    </r>
    <r>
      <rPr>
        <sz val="11"/>
        <color theme="1"/>
        <rFont val="Calibri"/>
        <family val="2"/>
        <scheme val="minor"/>
      </rPr>
      <t>) then 1 else null</t>
    </r>
  </si>
  <si>
    <t>The cost of instruction for a given section in a selected year and term for the full-time instructor(s) associated with the section.</t>
  </si>
  <si>
    <t>Related Elements: [Instructional Cost, Total], [Instructional Cost, PT], [Instructional Cost, OL]</t>
  </si>
  <si>
    <t>The cost of instruction for a given section in a selected year and term for the OL-time instructor(s) associated with the section.</t>
  </si>
  <si>
    <t>Related Elements: [Instructional Cost, FT], [Instructional Cost, PT], [Instructional Cost, Total]</t>
  </si>
  <si>
    <t>The cost of instruction for a given section in a selected year and term for the Part-time instructor(s) associated with the section.</t>
  </si>
  <si>
    <t>Related Elements: [Instructional Cost, FT], [Instructional Cost, Total], [Instructional Cost, OL]</t>
  </si>
  <si>
    <t>The cost of instruction for a given section in a selected year and term for the full-time, part-time, and overlaod instructor(s) associated with the section.</t>
  </si>
  <si>
    <t>Related Elements: [Instructional Cost, FT], [Instructional Cost, PT], [Instructional Cost, OL]</t>
  </si>
  <si>
    <t>The instructional lecture hour equivalent (LHE) for a given section for the full-time instructor(s) associated with the section.</t>
  </si>
  <si>
    <t>Related Elements: [Instructional LHE, Total], [Instructional LHE, PT], [Instructional LHE, OL]</t>
  </si>
  <si>
    <t>The instructional lecture hour equivalent (LHE) for a given section for the overload instructor(s) associated with the section.</t>
  </si>
  <si>
    <t>Related Elements: [Instructional LHE, FT], [Instructional LHE, PT], [Instructional LHE, Total]</t>
  </si>
  <si>
    <t>The instructional lecture hour equivalent (LHE) for a given section for the part-time instructor(s) associated with the section.</t>
  </si>
  <si>
    <t>Related Elements: [Instructional LHE, FT], [Instructional LHE, Total], [Instructional LHE, OL]</t>
  </si>
  <si>
    <t>The total instructional lecture hour equivalent (LHE) for a given section for full-time, part-time, and overload instructor(s) associated with the section</t>
  </si>
  <si>
    <t>Instructional LHE, Total = [Instructional LHE, FT] + [Instructional LHE, PT] + [Instructional LHE, OL]</t>
  </si>
  <si>
    <t>Related Elements: [Instructional LHE, FT], [Instructional LHE, PT], [Instructional LHE, OL]</t>
  </si>
  <si>
    <t>TECH: CSF.TEACHING ARRANGMENT (ALL POS)</t>
  </si>
  <si>
    <t xml:space="preserve">     • Traditional (face-to-face)
     • Online with Video
     • Tech Enhanced
     • Online Only
     • Hybrid
     • Two-Way Video
     • Synchronous Online Video</t>
  </si>
  <si>
    <t>Independent Study/Work Experience Contact Hours divided by Full-Time Equivalent Faculty</t>
  </si>
  <si>
    <t>Related Elements: [DSCH/FTEF], [PA/FTEF], [WSCH/FTEF]</t>
  </si>
  <si>
    <t>When full-time faculty work beyond their contract requirement (between 15.1 - 25 LHE (Lecture Hour Equivalent)) they are paid at a Part-time (not full-time) rate</t>
  </si>
  <si>
    <t>Discussion: Is this a student/class based element, or should this be reflected as a faculty-grain collection?</t>
  </si>
  <si>
    <t>AKA "Contract Load". LHE is full-time load for college-credit faculty by term and section (15 for a given term)</t>
  </si>
  <si>
    <t>Based off off the total fundable FTES dollar amount for each section - the total cost (summation of the instructional and non-instructional costs)</t>
  </si>
  <si>
    <t>TECH: Non-instructional costs may not be available at this time, but are expected to be in the future.  Atchitecture should be prepared to account for these.</t>
  </si>
  <si>
    <t>The Funding Rate for vocational non-credit classes</t>
  </si>
  <si>
    <t xml:space="preserve">     • [Valid Year Range] = $5,621.94 per FTES
     • [Valid Year Range] = $5,621.94 per FTES
     • [Valid Year Range] = $5,621.94 per FTES
     • [Valid Year Range] = $5,621.94 per FTES
     • etc. </t>
  </si>
  <si>
    <t>NOTES ON USING THIS ELEMENT: Vocational Non-Credit courses help students gain skills relating to the workforce and are calcualted per student per section. Value set by state each year and can change from year-to-year.</t>
  </si>
  <si>
    <t>Related Elements: [Credit Funding Rate], [Noncredit Funding Rate], [Special Admit Funding Rate], [Noncredit Incarcerated Funding Rate]</t>
  </si>
  <si>
    <t>Discussion: Where to identify historical funding rates and year(s) in which previous rates were applicable?</t>
  </si>
  <si>
    <t>NonCredit Funding Rate</t>
  </si>
  <si>
    <t>The funding rate for noncredit classes</t>
  </si>
  <si>
    <t xml:space="preserve">     • [Valid Year Range] = $3,381.00 per FTES
     • [Valid Year Range] = $3,381.00 per FTES
     • [Valid Year Range] = $3,381.00 per FTES
     • [Valid Year Range] = $3,381.00 per FTES
     • etc. </t>
  </si>
  <si>
    <t>NOTES ON USING THIS ELEMENT: This element applies to Non-CDCP classes.</t>
  </si>
  <si>
    <t>Related Elements: [Credit Funding Rate], [CDCP Funding Rate], [Special Admit Funding Rate], [Noncredit Incarcerated Funding Rate]</t>
  </si>
  <si>
    <t>The funding rate for non-credit incarcerated classes</t>
  </si>
  <si>
    <t>Related Elements: [Credit Funding Rate], [Noncredit Funding Rate], [Special Admit Funding Rate], [CDCP Funding Rate]</t>
  </si>
  <si>
    <t>When banked Overload is paid</t>
  </si>
  <si>
    <t>If a full-time faculty chooses not to be paid for these hours, they can bank up to 30 LHE for later withdrawal to meet contract (30 LHE = Full time for 1 year (2 terms))</t>
  </si>
  <si>
    <t>Positive Attendance dividied by cuulative scheduled hours.</t>
  </si>
  <si>
    <t xml:space="preserve">PA/CUM SCHED HOURS = Actual Positive Attendance Hours collected / Cumulative Scheduled Hours </t>
  </si>
  <si>
    <t>NOTES ON USING THIS ELEMENT: Calculated for Positive Attendance (PAC, PANC) sections</t>
  </si>
  <si>
    <t>Positive Attendence Contact Hours divided by Full-Time Equivalent Faculty</t>
  </si>
  <si>
    <t>Related Elements: [DSCH/FTEF], [WSCH/FTEF], [IW/FTEF]</t>
  </si>
  <si>
    <t>Percent of students completing a class with a grade of A within a selected time period. Students receiving a grade of A earn credit for the class and are eligible for subsequent classes in a sequence.</t>
  </si>
  <si>
    <t>Percent Grade A = Sum of all students receiving a grade of A / Sum of students registered as of Stat Date (class size)</t>
  </si>
  <si>
    <t>Percent of students completing a class with a grade of B within a selected time period. Students receiving a grade of B earn credit for the class and are eligible for subsequent classes in a sequence.</t>
  </si>
  <si>
    <t>Percent Grade B = Sum of all students receiving grade B / Sum of students registered as of Stat Date (class size)</t>
  </si>
  <si>
    <t>Percent of students completing a class where no grade has been assigned or given within a selected time period.</t>
  </si>
  <si>
    <t>Percent of students completing a class with a grade of C within a selected time period. Students receiving a grade of C earn credit for the class and are eligible for subsequent classes in a sequence.</t>
  </si>
  <si>
    <t>Percent Grade C = Sum of all students receiving grade C / Sum of students registered as of Stat Date (class size)</t>
  </si>
  <si>
    <t>Percent of students completing a class with a grade of COM (satisfactory completion) within a selected time period.</t>
  </si>
  <si>
    <t>Percent Grade COM = Sum of all students receiving grade COM / Sum of students registered as of Stat Date (class size)</t>
  </si>
  <si>
    <t>Percent of students completing a class with a grade of D within a selected time period. Students receiving a grade of D earn credit for the course.</t>
  </si>
  <si>
    <t>Percent Grade D = Sum of all students receiving grade D / Sum of students registered as of Stat Date (class size)</t>
  </si>
  <si>
    <t>Percent of students completing a class with a grade of EW (excused withdrawal) within a selected time period. Grade EW represents an excused withdrawing from a class before the end of the term. It is not used toward the calculation of a students grade point average.</t>
  </si>
  <si>
    <t>Percent Grade EW = Sum of all students receiving grade EW / Sum of students registered as of Stat Date (class size)</t>
  </si>
  <si>
    <t>Does the EW show up on a student's official transcript?  Or is it listed there simply as a Withdrawal?</t>
  </si>
  <si>
    <t>Percent of students completing a class with a grade of F within a selected time period. Students who earn a grade of F do not receive credit for the course.</t>
  </si>
  <si>
    <t>Percent Grade F = Sum of all students receiving grade F / Sum of students registered as of Stat Date (class size)</t>
  </si>
  <si>
    <t>Percent of students completing a class with a grade of I (Incomplete) within a selected time period. Students who earn a grade of I do not receive credit for the course. According to the Student Policy Manual: To remove an I grade, a student must complete all requirements by the mid-term of the following semester (not including a Summer term). If the completed course requirements are not received by the instructor by the deadline, the I grade will be converted to an F grade.</t>
  </si>
  <si>
    <t>Percent Grade I = Sum of all students receiving grade I / Sum of students registered as of Stat Date (class size)</t>
  </si>
  <si>
    <t xml:space="preserve">Percent of students completing a class with a grade of IP (in progress) within a selected time period. </t>
  </si>
  <si>
    <t>Percent Grade IP = Sum of all students receiving grade IP / Sum of students registered as of Stat Date (class size)</t>
  </si>
  <si>
    <t>Percent of students completing a class with a grade of MW (military withdrawal) within a selected time period. Grade MW represents a military withdrawal from a class before the end of the term.  It is not used toward the calculation of a students grade point average.</t>
  </si>
  <si>
    <t>Percent Grade MW = Sum of all students receiving grade MW / Sum of students registered as of Stat Date (class size)</t>
  </si>
  <si>
    <t xml:space="preserve">Percent of students completing a class with a grade of NP within a selected time period. </t>
  </si>
  <si>
    <t>Percent Grade NP = Sum of all students receiving grade NP / Sum of students registered as of Stat Date (class size)</t>
  </si>
  <si>
    <t>Percent of students completing a class with a grade of P within a selectd time period</t>
  </si>
  <si>
    <t>Percent Grade P = Sum of all students receiving grade P / Sum of students registered as of Stat Date (class size)</t>
  </si>
  <si>
    <t>Percent of students completing a class with a grade of RD (report delay) within a selected time period</t>
  </si>
  <si>
    <t>Percent Grade RD - Sum of all students receiving grade RD / Sum of students registered as of Stat Date (Class Size)</t>
  </si>
  <si>
    <t>Percent of students completing a class with a grade of S (Satisfactory Progress) within a selected time period. Grade S represents a passing grade.</t>
  </si>
  <si>
    <t>Percent Grade SP = Sum of all students receiving grade SP / Sum of students registered as of Stat Date (class size)''</t>
  </si>
  <si>
    <t>Percent of non-credit students completing a class with a grade of U (Ungraded) within a selected time period.</t>
  </si>
  <si>
    <t>Percent Grade U = Sum of all students receiving grade U / Sum of students registered as of Stat Date (class size)</t>
  </si>
  <si>
    <t>Percent of students completing a class with a grade of W (withdrawal) within a selected time period. Grade W represents withdrawing from a class before the end of the term resulting in a WTH and ADW. A withdraw designation is recorded on a students permanent academic record or transcript, but is not used toward the calculation of a students grade point average.</t>
  </si>
  <si>
    <t>Percent Grade W = Sum of all students receiving grade W / Sum of students registered as of Stat Date (class size)</t>
  </si>
  <si>
    <t>Total Full Time Load Type for the Section as shown in "Load" field in FASC for FT.
Note this is not per meeting arrangement, this total is for the section, when teaching arrangement=3.</t>
  </si>
  <si>
    <t xml:space="preserve">     • 2ANTH-FF-IN</t>
  </si>
  <si>
    <t xml:space="preserve">NOTES ON USING THIS ELEMENT: Note the CSF_FACULTY_LOAD value in COURSE_SEC_FACULTY is per section and instructional method, therefore, we can only have the total per section, since we already have 1 row per meeting arrangement for a given section, and these can be different (for example, we could have 3 meeting arrangements and 2 instructional methods).   </t>
  </si>
  <si>
    <t>Related Elements: [Position, OL], [Position, PT]</t>
  </si>
  <si>
    <t>TECH: FASC: CSF.TEACHING ARRANGMENT = 3 (ALL POS)
2ANTH-FF-IN (2 = SCC, ANTH = Dept, FF=Faculty Full-time, IN=Instruction )</t>
  </si>
  <si>
    <t>Total Overload or Overload Bank Type (teaching arrangement=2 in COURSE_SEC_FACULTY) load for the Section.
Note this is not per meeting arrangement, this total is for the section and teaching arrangement=2.</t>
  </si>
  <si>
    <t xml:space="preserve">     • 2MATH-FO-LEC</t>
  </si>
  <si>
    <t>RELATED ELEMENTS: [Position, PT], [Position, FT]</t>
  </si>
  <si>
    <t>TECH: FASC: CSF.TEACHING ARRANGMENT = 2 (ALL POS)
2ANTH-FF-IN (2 = SCC, ANTH = Dept, FF=Faculty Overload, LEC=Lecture)</t>
  </si>
  <si>
    <t>Total Part time or Part Time type (teaching arrangement=1 in COURSE_SEC_FACULTY) load for the Section.
Note this is not per meeting arrangement, this total is for the section and teaching arrangement=2.</t>
  </si>
  <si>
    <t xml:space="preserve">     • 2MATH-FP-LAB</t>
  </si>
  <si>
    <t>Related Elements: [Position, OL], [Position, FT]</t>
  </si>
  <si>
    <t>TECH: FASC: CSF.TEACHING ARRANGMENT = 1 (ALL POS)
2ANTH-FF-IN (2 = SCC, ANTH = Dept, FP=Faculty Part-time, LAB=Labratory )</t>
  </si>
  <si>
    <t>The method of pre-requisite checking employed for a course section.  Options are Basic or None, or CAPP.</t>
  </si>
  <si>
    <t xml:space="preserve">     • Basic
     • CAPP
     • None</t>
  </si>
  <si>
    <t>The sum of GPA grade points acquired by students who have received grades (e.g. A - F) that count towards GPA in the selected class sections.</t>
  </si>
  <si>
    <t>Percent of students completing a class with a grade of A, B, C, D, F, P, COM, NP, and SP within a selected time period.</t>
  </si>
  <si>
    <t>Class Retention Rate = Sum of students receiving any grade / Sum of students registered as of Census Date (except ungraded students with a blank or U grade)</t>
  </si>
  <si>
    <t xml:space="preserve">     • Credit: A, B, C, D, F, S, U, I, NG
     • Developmental Education (Pre-credit): SA, SB, SC, SD, SF, SI, NG</t>
  </si>
  <si>
    <t>NOTES ON USING THIS ELEMENT: This is nearly identical to [CLASS COMPLETION RATE] but includes the addition of grades F, I, U, SF, SI and NG.</t>
  </si>
  <si>
    <t>RELATED ELEMENT(S):s: [CLASS COMPLETION RATE], [CLASS SUCCESS RATE]</t>
  </si>
  <si>
    <t>Lists all snapshot dates that are available.  Snapshots are taken each day.  Today's Snapshot Date contains the most current information and should be up-to-date as of the end of the previous day.</t>
  </si>
  <si>
    <t>The funding rate for special admit students in selected classes</t>
  </si>
  <si>
    <t xml:space="preserve">     • [Valid Year Range] = $5,622.00 per FTES
     • [Valid Year Range] = $5,622.00 per FTES
     • [Valid Year Range] = $5,622.00 per FTES
     • [Valid Year Range] = $5,622.00 per FTES
     • etc. </t>
  </si>
  <si>
    <t>Related Elements: [Credit Funding Rate], [Noncredit Funding Rate], [CDCP Funding Rate], [Noncredit Incarcerated Funding Rate]</t>
  </si>
  <si>
    <t xml:space="preserve">WSCH = "Weekly Student Contact Hours" defined for every accounting method.
</t>
  </si>
  <si>
    <t>NOTES ON USING THIS ELEMENT:
     • For Weekly : WSCH = WKLY CONT HOURS x CENSUS
     • For Daily: WSCH = DAILY CONT HOURS x CENSUS / TLM
     • For Positive Attendance: WSCH = PA / TLM
     • For Indep.Study/WorkExp.: WSCH = IW/ID UNITS</t>
  </si>
  <si>
    <t>The number of student contact hours for selected class section(s) represented as a daily total</t>
  </si>
  <si>
    <t>Related Elements: [Student Contact Hours, Weekly (WSCH)], [Student Contact Hours, Positive Attendance], [Student Contact Hours, Indpendent Study/Work Exp]</t>
  </si>
  <si>
    <t>The number of student contact hours for selected independent study/work experience class sections</t>
  </si>
  <si>
    <t>Related Elements: [Student Contact Hours, Daily (DSCH], [Student Contact Hours, Positive Attendance], [Student Contact Hours, Weekly (WSCH)]</t>
  </si>
  <si>
    <t>The number of student contact hours for selected positive attendance class sections</t>
  </si>
  <si>
    <t>Related Elements: [Student Contact Hours, Daily (DSCH], [Student Contact Hours, Daily (DSCH)], [Student Contact Hours, Indpendent Study/Work Exp]</t>
  </si>
  <si>
    <t>The number of student contact hours for selected class section(s) represented as a weekly total</t>
  </si>
  <si>
    <t>Related Elements: [Student Contact Hours, Daily (DSCH], [Student Contact Hours, Positive Attendance], [Student Contact Hours, Indpendent Study/Work Exp]</t>
  </si>
  <si>
    <t>Subject</t>
  </si>
  <si>
    <t>The subject attached to a course offered by the College. For example: Accounting, Nursing, History.</t>
  </si>
  <si>
    <t>Percent of students passing class with grades A, B, C, P, and COM within a selected time period.</t>
  </si>
  <si>
    <t>Class Success Rate = Sum of students receiving passing grades / Sum of students registered as of Census Date (except ungraded students with a blank or U grade)</t>
  </si>
  <si>
    <t xml:space="preserve">     • Credit: A, B, C, S
     • Foundational Studies(Pre-credit): SA, SB, SC</t>
  </si>
  <si>
    <t>NOTES ON USING THIS ELEMENT: This is nearly identical to [CLASS COMPLETION RATE] but excludes grade D, which is considered a minimum passing grade.</t>
  </si>
  <si>
    <t>RELATED ELEMENT(S):s: [CLASS COMPLETION RATE], [CLASS RETENTION RATE]</t>
  </si>
  <si>
    <t>Term Code includes the term and year.  Formatted as yyyytt, where yyyy =  year, and tt= term.  For terms, 10 = summer, 20 = fall, and 30= spring.  201610 would be Summer 2016; 201630 would be Spring 2017.</t>
  </si>
  <si>
    <t>A component of the FTES calculation.  Depending on attendance method type, a specific FTES calculation formula will be used.</t>
  </si>
  <si>
    <t xml:space="preserve">     • 16.6
     • 17.5</t>
  </si>
  <si>
    <t>Discussion: It may be that we'll use 16.6 across the board, but will re-visit this in the future.</t>
  </si>
  <si>
    <t>CCCO Defined</t>
  </si>
  <si>
    <t>The total number of students meeting minimum passing requirements in a class with grades A, B, C, D, S or SA, SB, SC, SD, SS within a selected time period.</t>
  </si>
  <si>
    <t>Total Class Completions = Sum of students meeting minimum passing grade requirements</t>
  </si>
  <si>
    <t>NOTES ON USING THIS ELEMENT: This is nearly identical to [CLASS SUCCESS RATE] but includes grade D and SD, which is considered a minimum passing grade.</t>
  </si>
  <si>
    <t>RELATED ELEMENT(S):s: [TOTAL CLASS SUCCESSES], [TOTAL CLASS RETENTION]</t>
  </si>
  <si>
    <t>Discussion: Update the same as the percentage version (above)</t>
  </si>
  <si>
    <t>Total number of students dropping from a class prior to last day to drop/census date and will have a registration status code of D% (such as DD, DW, DQ, etc.) Class drops are distinctly different from an official class withdrawal after Stat Date that results in a registration status code of WC and WW that will show up as a "W" on a student's permanent academic record or transcript.</t>
  </si>
  <si>
    <t>Discussion: Need to investigate the registration status codes for RSCCD to ensure accurate identification of students who have dropped courses.</t>
  </si>
  <si>
    <t>The number of registered students in the selected class sections.</t>
  </si>
  <si>
    <t>'Total Class Size = Sum of students registered in the selected class sections</t>
  </si>
  <si>
    <t>NOTES ON USING THIS ELEMENT: Classes by Class Section reports count "Total Class Size" at the level of the class and section - not at the level of the student. Consequently, the grand total for this measure should be treated the same as the [DUPLICATED HEADCOUNT]" found in the Student Classes reports</t>
  </si>
  <si>
    <t>Total number of students completing a class with a grade of A, B, C, D, F, S, U, I, SA, SB, SC, SD, SF, SI, NG within a selected time period.</t>
  </si>
  <si>
    <t>Total Class Retention = Sum of students receiving any grade</t>
  </si>
  <si>
    <t>RELATED ELEMENT(S):s: [TOTAL CLASS COMPLETIONS], [TOTAL CLASS SUCCESSES]</t>
  </si>
  <si>
    <t>The number of class sections selected.</t>
  </si>
  <si>
    <t>Total Class Sections = Count of class sections selected</t>
  </si>
  <si>
    <t>Total number of students passing class with grades A, B, C, S, SA, SB, SC within a selected time period.*'''Credit:''' A, B, C, S*'''Foundational Studies(Pre-credit):''' SA, SB, SC</t>
  </si>
  <si>
    <t>NOTES ON USING THIS ELEMENT: This is nearly identical to [TOTAL CLASS COMPLETIONS] but excludes grade D, which is considered a minimum passing grade.</t>
  </si>
  <si>
    <t>RELATED ELEMENT(S):s: [TOTAL CLASS COMPLETIONS], [TOTAL CLASS RETENTION]</t>
  </si>
  <si>
    <t>The sum of students completing a class with a grade W (withdrawal) within a selected time period. Grade W represents withdrawing from a class before the end of the term resulting in a registration status code of WC or WW. A withdraw designation is recorded on a students permanent academic record or transcript, but is not used toward the calculation of a students grade point average.</t>
  </si>
  <si>
    <t>Total Class Withdrawals = Sum of all students receiving a grade of W that were registered as of Stat Date.</t>
  </si>
  <si>
    <t>NOTES ON USING THIS ELEMENT: FW grades are considered ""F"" grades and are not counted in Total Class Withdrawals.</t>
  </si>
  <si>
    <t>Total number of students completing a class with a grade of A within a selected time period. Students receiving a grade of A earn credit for the class and are eligible for subsequent classes in a sequence.</t>
  </si>
  <si>
    <t>Total Grade A = Sum of all students receiving grade A</t>
  </si>
  <si>
    <t>Total number of students completing a class with a grade of B within a selected time period. Students receiving a grade of B earn credit for the class and are eligible for subsequent classes in a sequence.</t>
  </si>
  <si>
    <t>Total Grade B = Sum of all students receiving grade B</t>
  </si>
  <si>
    <t>Total Number of students where no grade has been assigned or given within a selected time period.</t>
  </si>
  <si>
    <t>Total Grade Blank = Sum of all students with a blank or NULL value in the grade field</t>
  </si>
  <si>
    <t>NOTES ON USING THIS ELEMENT: Blank grades will be converted to NG grades during end of term processing of the term immediately following the term in which the blank grade occurred.</t>
  </si>
  <si>
    <t>Total number of students completing a class with a grade of C within a selected time period. Students receiving a grade of C earn credit for the class and are eligible for subsequent classes in a sequence.</t>
  </si>
  <si>
    <t>Total Grade C = Sum of all students receiving grade C</t>
  </si>
  <si>
    <t>Total number of students completing a class with a grade of COM within a selected time period. Students receiving a grade of COM earn credit for the class and are eligible for subsequent classes in a sequence.</t>
  </si>
  <si>
    <t>Total Grade COM = Sum of all students receiving grade COM</t>
  </si>
  <si>
    <t>Total number of students completing a class with a grade of D within a selected time period. Students receiving a grade of D earn credit for the class. However, a grade of D does not necessarily fulfill the prerequisites for eligibility for subsequent classes in a sequence.</t>
  </si>
  <si>
    <t>Total Grade D = Sum of all students receiving grade D</t>
  </si>
  <si>
    <t>Total number of students in a course who received a grade of EW (excused withdrawl).</t>
  </si>
  <si>
    <t>NOTES ON USING THIS ELEMENT: The EW symbol may be used to denote excused withdrawal in accordance with the requirements of Title 5 Section 55024</t>
  </si>
  <si>
    <t>Total number of students completing a class with a grade of F within a selected time period. Students who earn a grade of F do not receive credit for the class.</t>
  </si>
  <si>
    <t>Total Grade F = Sum of all students receiving grade F</t>
  </si>
  <si>
    <t>The number of students in a course who received a grade of FW (failure, ceased attendance).</t>
  </si>
  <si>
    <t>Total Grade FW = Sum of all students receiving grade FW</t>
  </si>
  <si>
    <t>Total number of students completing a class with a grade of I (Incomplete) within a selected time period. Students who earn a grade of I do not receive credit for the class.</t>
  </si>
  <si>
    <t>Total Grade I = Sum of all students receiving grade I</t>
  </si>
  <si>
    <t>Total number of students completing a class with a grade of IP (In Progress) within a selected time period. This symbol shall be used only in courses which extend beyond the normal end of an academic term.  It indicates that work is "in progress," but that assignment of an evaluative symbol (grade) must await it's completion.</t>
  </si>
  <si>
    <t>Total Grade IP = Sum of all students receiving grade IP</t>
  </si>
  <si>
    <t>NOTES ON USING THIS ELEMENT: The IP Symbol shall not be used in calculating grade point averages.  If a student is enrolled in an "open-entry, open-exit" course and is assigned an "IP" and does not re-enroll in that course during the subsequent term, the appropriate faculty will assign an evaluation symbol (grade) to be recorded on the student's permanent record for the course.</t>
  </si>
  <si>
    <t>Total number of students in a course who received a grade of EW (military withdrawl).</t>
  </si>
  <si>
    <t>Total Grade MW = Sum of all students receiving grade MW</t>
  </si>
  <si>
    <t>NOTES ON USING THIS ELEMENT: The MW symbol may be used to denote military withdrawal in accordance with the requirements of Title 5 Section 55024</t>
  </si>
  <si>
    <t>The total number of students in a course who received a grade of NP (No Pass).  This indicates less than satisfactory, or failing.  These units are not counted in the GPA for a student.</t>
  </si>
  <si>
    <t>Total Grade NP = Sum of students receiving grade NP</t>
  </si>
  <si>
    <t>Total number of students completing a class with a grade of P (Passing).</t>
  </si>
  <si>
    <t>Total Grade P = Sum of all students receiving grade of P</t>
  </si>
  <si>
    <t>NOTES ON USING THIS ELEMENT: Units awarded are not counted in the student's GPA</t>
  </si>
  <si>
    <t>The "RD" symbol may be assigned by the registrar only.  It is to be used when there is a delay in reporting the grade of a student due to circumstances beyond the control of the student.  It is a temporary notation to be replaced by a permanent symbol as soon as possible. "RD" shall not be used in calculating grade point averages.</t>
  </si>
  <si>
    <t>Total Grade RD = Sum of students receiving grade RD</t>
  </si>
  <si>
    <t>Total number of students completing a class with a grade of S (Satisfactory) within a selected time period. Grade S represents a passing grade.</t>
  </si>
  <si>
    <t>Total Grade S = Sum of all students receiving grade S</t>
  </si>
  <si>
    <t>The total number of students in a course who received a grade of SP (Satisfactory Progress).  This indicates satisfactory progress towards completion of the course.</t>
  </si>
  <si>
    <t>NOTES ON USING THIS ELEMENT: Used for noncredit courses only and is not supplanted by any other symbol.</t>
  </si>
  <si>
    <t xml:space="preserve">Total Number of students completing a class with a grade of U (Ungraded) within a selected time period. </t>
  </si>
  <si>
    <t>Total Grade U = Sum of all students receiving grade U</t>
  </si>
  <si>
    <t>Total number of students completing a class with a grade of W (withdrawal) within a selected time period. Grade W represents withdrawing from a class before the end of the term resulting in a registration status code of WC or WW. A withdraw designation is recorded on a students permanent academic record or transcript, but is not used toward the calculation of a students grade point average.</t>
  </si>
  <si>
    <t>Total Grade W = Sum of all students receiving grade W</t>
  </si>
  <si>
    <t>The number of class sections selected, collapsing cross-listed and stacked sections.</t>
  </si>
  <si>
    <t>Total Class Sections = Count of non-crosslisted and non-stacked class sections selected</t>
  </si>
  <si>
    <t>A count of students waitlisted for a given course section as of a specified day.</t>
  </si>
  <si>
    <t>Discussion: Not in EMT Data Element Dictionary</t>
  </si>
  <si>
    <t>The number of students waitlisted in a class.</t>
  </si>
  <si>
    <t>Percent of total students withdrawing from a class before the end of the term resulting in a grades W, EW, and MW. A withdraw designation is recorded on a students permanent academic record or transcript, but is not used toward the calculation of a students grade point average.</t>
  </si>
  <si>
    <t>Class Withdrawal Rate = Total Class Withdrawals / Sum of students registered as of census date</t>
  </si>
  <si>
    <t>NOTES ON USING THIS ELEMENT: This is currently identical to [PERCENT GRADE W] in the Class Sections reporting area. This calculation does not count FW and SFW grades as withdrawals as these are "Fail" grades.</t>
  </si>
  <si>
    <t>Discussion: How do we determine census date for classes with a non-stardard length such as the apprenticeships and academies?</t>
  </si>
  <si>
    <t>Weekly Student Contact Hours divided by Full-Time Equivalent Faculty</t>
  </si>
  <si>
    <t>WSCH/FTEF = Weekly Student Contact Hours / Full Time Equivalent Faculty.</t>
  </si>
  <si>
    <t>Related Elements: [DSCH/FTEF], [PA/FTEF], [IW/FTEF]</t>
  </si>
  <si>
    <t>Crosslisting order.  Primary section with load will be assigned a value of "1".</t>
  </si>
  <si>
    <t>Discussion: If X-List is ordered by position, is X-List Order also needed?</t>
  </si>
  <si>
    <t>Note: Additional non-instructional are desired although they are not currently included in available data.  For example: facilities cost, staff costs, services costs, IT costs (platform/software), etc</t>
  </si>
  <si>
    <t>Indicates the specific honor(s) conferred to a student upon conferral of a certificate or degree</t>
  </si>
  <si>
    <t xml:space="preserve">     • H: Honors
     • HH: High Honors
     • WHH: With Highest Honors
     • DH: Departmental Honors
     • PS: President's Scholar
     • NULL: No Honors</t>
  </si>
  <si>
    <t>DISCUSSION: If a student receives multiple honors, then there should be values which contain the appropriate combination of honors, comma delimited.</t>
  </si>
  <si>
    <t>Indicates whether the student graduated with a GPA of 3.5 or greater.</t>
  </si>
  <si>
    <t xml:space="preserve">     • Y: Yes
     • N: No</t>
  </si>
  <si>
    <t xml:space="preserve">There is an "Honors" field in the data warehouse which is populated by the grad office.  May need to see from where this data is sourced.  </t>
  </si>
  <si>
    <t xml:space="preserve">     • 2021-2022
     • 2020-2021
     • 2019-2020
     • etc…</t>
  </si>
  <si>
    <t>NOTES ON USING THIS ELEMENT: An Academic Year starts in Summer and includes Fall, Intersession and Spring.</t>
  </si>
  <si>
    <t>The age of selected students as of the last day of the term in which the award was conferred.</t>
  </si>
  <si>
    <t xml:space="preserve">     • …
     • 18
     • 19
     • 20
     • 21
     • etc</t>
  </si>
  <si>
    <t>The RSCCD campus associated with awarding a degree. Campuses are represented by the following two-letter values</t>
  </si>
  <si>
    <t xml:space="preserve">     • Santiago Canyon College
     • Santa Ana College
     • Orange Education Center (OEC)
     • Centenial Education Center (CEC)</t>
  </si>
  <si>
    <t>NOTES ON USING THIS ELEMENT: Not every [Campus] can award degrees, so there will be differences between [Award Campus], [Course Campus], and [Student Campus].</t>
  </si>
  <si>
    <t>The RSCCD campus associated with awarding a degree. Campuses are represented by the following two-letter values:</t>
  </si>
  <si>
    <t xml:space="preserve">     • SCC: Santiago Canyon College
     • SAC: Santa Ana College
     • OEC: Orange Education Center
     • CEC: Centennial Education Center</t>
  </si>
  <si>
    <t>The year associated with the requirements for the student receiving an award.</t>
  </si>
  <si>
    <t>NOTES ON USING THIS ELEMENT: The Catalog Year begins with the Fall term each year and proceeds through the Summer term.</t>
  </si>
  <si>
    <t>The department that oversees a specific academic subject area.</t>
  </si>
  <si>
    <t xml:space="preserve">     • Business
     • Biological and Biomedical Sciences
     • Communication and Journalism
     • Computer and Information Sciences
     • Education
     • Engineering
     • etc…</t>
  </si>
  <si>
    <t>The year code that contains a given set of terms, corresponding to the fiscal year for the college.</t>
  </si>
  <si>
    <t xml:space="preserve">     • 2022
     • 2021
     • 2020
     • 2019
     • etc…</t>
  </si>
  <si>
    <t>NOTES ON USING THIS ELEMENT: A Fiscal year begins with the Summer term and proceeds through the following Spring. As a result, the fiscal year typically represents the second year in the "Academic Year" value.</t>
  </si>
  <si>
    <t>The MIS Code associated with a given certificate</t>
  </si>
  <si>
    <t xml:space="preserve">     • L: 18 to less than 30 semester units
     • N: 16 to less than 30 semester units
     • T: 30 to less than 60 semester units
     • F: More than 60 semester units</t>
  </si>
  <si>
    <t>NOTES ON USING THIS ELEMENT: The number of credits relate to the requirements for the certificate and not the number of units earned by the student while achieving the certificate.</t>
  </si>
  <si>
    <t>The description associated with a program for an awarded credential.</t>
  </si>
  <si>
    <t xml:space="preserve">     • Certificate of Proficiency
     • Certificate of Completion
     • Associate of Arts
     • Associate of Science
     • Associate of General Studies
     • etc.</t>
  </si>
  <si>
    <t>The code associated with a program for an awarded credential.</t>
  </si>
  <si>
    <t xml:space="preserve">     • CP: Certificate of Proficiency
     • CC: Certificate of Completion
     • AA: Associate of Arts
     • AS: Associate of Science
     • AGS: Associate of General Studies
     • etc.</t>
  </si>
  <si>
    <t>A grouping of awards into higher level groups.</t>
  </si>
  <si>
    <r>
      <t xml:space="preserve">     • </t>
    </r>
    <r>
      <rPr>
        <b/>
        <sz val="11"/>
        <color theme="1"/>
        <rFont val="Calibri"/>
        <family val="2"/>
        <scheme val="minor"/>
      </rPr>
      <t>Associate Degree: AS, AA
     • Associate For Transfer: AST, AAT</t>
    </r>
    <r>
      <rPr>
        <sz val="11"/>
        <color theme="1"/>
        <rFont val="Calibri"/>
        <family val="2"/>
        <scheme val="minor"/>
      </rPr>
      <t xml:space="preserve">
   </t>
    </r>
    <r>
      <rPr>
        <b/>
        <sz val="11"/>
        <color theme="1"/>
        <rFont val="Calibri"/>
        <family val="2"/>
        <scheme val="minor"/>
      </rPr>
      <t xml:space="preserve">  • Credit Certificate: </t>
    </r>
    <r>
      <rPr>
        <sz val="11"/>
        <color theme="1"/>
        <rFont val="Calibri"/>
        <family val="2"/>
        <scheme val="minor"/>
      </rPr>
      <t>CTF</t>
    </r>
    <r>
      <rPr>
        <b/>
        <sz val="11"/>
        <color theme="1"/>
        <rFont val="Calibri"/>
        <family val="2"/>
        <scheme val="minor"/>
      </rPr>
      <t>, CERT</t>
    </r>
    <r>
      <rPr>
        <sz val="11"/>
        <color theme="1"/>
        <rFont val="Calibri"/>
        <family val="2"/>
        <scheme val="minor"/>
      </rPr>
      <t xml:space="preserve">
     • Noncredit Certificate: COM, CC
     • Certificate for Achievement: CA
</t>
    </r>
    <r>
      <rPr>
        <b/>
        <sz val="11"/>
        <color theme="1"/>
        <rFont val="Calibri"/>
        <family val="2"/>
        <scheme val="minor"/>
      </rPr>
      <t xml:space="preserve">     • Bachelors Degree: BS</t>
    </r>
    <r>
      <rPr>
        <sz val="11"/>
        <color theme="1"/>
        <rFont val="Calibri"/>
        <family val="2"/>
        <scheme val="minor"/>
      </rPr>
      <t xml:space="preserve">
     • High School Diploma: HSD
     • Not Declared: ND
     • Unknown: All Other Awards</t>
    </r>
  </si>
  <si>
    <t>A grouping of awards into whether or not the award is assocaited with a Credit or NonCredit course of study</t>
  </si>
  <si>
    <t xml:space="preserve">     • Credit
     • Non-Credit</t>
  </si>
  <si>
    <t>The division associated with the program of study for an awarded credential.</t>
  </si>
  <si>
    <t xml:space="preserve">     • Technology
     • Health Sciences
     • etc.</t>
  </si>
  <si>
    <t>The program of study in which a student has received their degree or certificate.</t>
  </si>
  <si>
    <t xml:space="preserve">     • Theatre Arts &amp; Dance
     • Economics
     • Philosophy
     • etc</t>
  </si>
  <si>
    <t>The code associated with the program of study in which a student has received their degree or certificate.</t>
  </si>
  <si>
    <t xml:space="preserve">     • THEA
     • ECON
     • PHIL
     • etc</t>
  </si>
  <si>
    <t>Awarded Program is a hierarchical dimension representing the awarded Campus -&gt; Major -&gt; Award Type combination.</t>
  </si>
  <si>
    <t xml:space="preserve">     • SAC.THEA.AA
     • SCC.ECON.AS
     • SCC.PHIL.AA
     • etc.</t>
  </si>
  <si>
    <t>NOTES ON USING THIS ELEMENT: Every program may or may not be offered at every campus.  Combinations of Major and Degree can be identified as Financial Aid Eligible or FInancial Aid Ineligible.</t>
  </si>
  <si>
    <t>The RSCCD Campus at which the student's academic program is declared. Campuses are represented by the following two-letter values</t>
  </si>
  <si>
    <t xml:space="preserve">     • Santiago Canyon College
     • Santa Ana College
     • etc.</t>
  </si>
  <si>
    <t>NOTES ON USING THIS ELEMENT: Buildings outside of a campus location are counted as a part of their parent campus in all campus-based dimensions (Such as: Award Campus, Course Campus, Program Campus).</t>
  </si>
  <si>
    <t>RELATED TERMS: [Award Campus], [Course Campus]</t>
  </si>
  <si>
    <t xml:space="preserve">     • SCC: Santiago Canyon College
     • SAC: Santa Ana College
     • etc.</t>
  </si>
  <si>
    <t>The Program Pathway associated with the award for each campus</t>
  </si>
  <si>
    <t xml:space="preserve">     • SCC: Applied Creative &amp; Performing Arts
     • SAC: Money Matters: Business &amp; Paralegal
     • SAC: Creating Our World: Art, Media, and Performance
     • etc.</t>
  </si>
  <si>
    <t>DISCUSSION: There is a lookup table for these values.</t>
  </si>
  <si>
    <t>The semester description corresponding to an awarded credential.</t>
  </si>
  <si>
    <t xml:space="preserve">     • Summer
     • Fall
     • Winter Intersession
     • Spring</t>
  </si>
  <si>
    <t>DISCUSSION: Are awards associated with non-major terms such as Winter Intersession and Summer</t>
  </si>
  <si>
    <t>The term description corresponding to an awarded credential.</t>
  </si>
  <si>
    <t xml:space="preserve">     • 2020SU
     • 2020SUN
     • 2020FA
     • 2020FAN
     • 2021SI
     • 2021SP
     • 2021SPN</t>
  </si>
  <si>
    <t>The most recent catalog term associated with the requirements for the student's program of study.</t>
  </si>
  <si>
    <t>The total number of credit hours from all students' college-level courses from "passed" (e.g., grades of SU in pass/fail classes, letter grades A through D in semester credit classes, and V for Verified Competency) during a selected registered term.</t>
  </si>
  <si>
    <t>The city of the address the student has submitted for diploma receipt purposes on the graduation application.</t>
  </si>
  <si>
    <t>The state of the address the student has submitted for diploma receipt purposes on the graduation application.</t>
  </si>
  <si>
    <t>The first street line of the adress the student has submitted for diploma receipt purposes on the graduation application.</t>
  </si>
  <si>
    <t>The second street line of the address the student has submitted for diploma receipt purposes on the graduation application.</t>
  </si>
  <si>
    <t>The zip code of the address the student has submitted for diploma receipt purposes on the graduation application.</t>
  </si>
  <si>
    <t>An indicator that reflects whether or not the student was enrolled during the academic term in which the award was conferred.</t>
  </si>
  <si>
    <t>The biological sex of the person that identifies them as male or female, captured from a student's admission application.</t>
  </si>
  <si>
    <t xml:space="preserve">     • Female
     • Male
     • Not Reported</t>
  </si>
  <si>
    <t>NOTES ON USING THIS ELEMENT: A (Not Reported) value indicates that the student did not indicate gender.</t>
  </si>
  <si>
    <t>GPA Term</t>
  </si>
  <si>
    <t>GPA is determined by dividing the total quality points by the total GPA hours.</t>
  </si>
  <si>
    <t>NOTES ON USING THIS ELEMENT: Pulling GPA for an active term (Term filter = current term) will provide the GPA from the most recently registered term for the student as the GPA for the current term does not calculate until after the semester ends.</t>
  </si>
  <si>
    <t>The calendar date an application for graduation was created for a given student and a specific program of study.</t>
  </si>
  <si>
    <t>Indicates whether the application for graduation is an active or inactive status</t>
  </si>
  <si>
    <t xml:space="preserve">     • AC: Active
     • IA: Inactive</t>
  </si>
  <si>
    <t>Indicates whether the student has reported a plan to attend the graduation ceremony.</t>
  </si>
  <si>
    <t xml:space="preserve">     • Yes
     • No
     • Undecided
     • No response</t>
  </si>
  <si>
    <t>The calendar date when the given program/degree will be conferred.</t>
  </si>
  <si>
    <t>Student graduation status at the end of the selected term.</t>
  </si>
  <si>
    <t xml:space="preserve">     • Did Not Graduate: Student did not earn a certificate or degree during the selected term
     • Graduated: Student earned a certificate or degree during the selected term</t>
  </si>
  <si>
    <t>The list of codes corresponding to graduation honors.</t>
  </si>
  <si>
    <t>Official name as the student wishes it to appear on the diploma.</t>
  </si>
  <si>
    <t>The status associated with the student's graduation status for the particular credential.</t>
  </si>
  <si>
    <t>The code associated with the student's graduation status for the particular credential.</t>
  </si>
  <si>
    <t>NOTES ON USING THIS ELEMENT: Outcome Status Code can be one of the following:
     • SO (Sought-Degree is sought.  If a student has a Graduation Status code of AP, in combination with an Outcome Status Code of SO, they have applied but not been audited/verified.  If a student has a Graduation Status code of NO, in combination with an Outcome Status Code of SO, they have been denied.   )
     • PN (Pending-Student is a pending graduate.  If a student has a Graduation Status code of RD, in combination with an Outcome Status Code of PN, they have applied but the audit has issues and has been sent to the chair or dean. If a student has a Graduation Status code of PG, in combination with an Outcome Status Code of PN, student has had audit ran and passed.)
     • AW (Awarded-Degree has been officially awarded to the student)</t>
  </si>
  <si>
    <t>A Yes/No field denoting whether the student will attend the commencement ceremony.</t>
  </si>
  <si>
    <t xml:space="preserve">     • Yes
     • No</t>
  </si>
  <si>
    <t>The date associated with the graduation application submitted by the student - this date is found on the SHAGAPP form in Banner.</t>
  </si>
  <si>
    <t>This is a Level that lists all snapshot dates that are available.  Snapshots are taken each day.  Today's Snapshot Date contains the most current information and should be up-to-date as of the end of the previous day.</t>
  </si>
  <si>
    <t>Note: Not all terms will contain values for each of the components listed above.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</si>
</sst>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1"/>
      <color rgb="FFFF0000"/>
      <name val="Calibri"/>
      <family val="2"/>
      <scheme val="minor"/>
    </font>
    <font>
      <b/>
      <sz val="11"/>
      <color theme="1"/>
      <name val="Calibri"/>
      <family val="2"/>
      <scheme val="minor"/>
    </font>
    <font>
      <sz val="11"/>
      <name val="Calibri"/>
      <family val="2"/>
      <scheme val="minor"/>
    </font>
    <font>
      <b/>
      <sz val="12"/>
      <color theme="0"/>
      <name val="Calibri"/>
      <family val="2"/>
      <scheme val="minor"/>
    </font>
    <font>
      <b/>
      <sz val="11"/>
      <name val="Calibri"/>
      <family val="2"/>
      <scheme val="minor"/>
    </font>
    <font>
      <b/>
      <sz val="12"/>
      <color rgb="FFFF0000"/>
      <name val="Calibri"/>
      <family val="2"/>
      <scheme val="minor"/>
    </font>
    <font>
      <b/>
      <sz val="18"/>
      <color theme="1"/>
      <name val="Calibri"/>
      <family val="2"/>
      <scheme val="minor"/>
    </font>
    <font>
      <b/>
      <sz val="16"/>
      <color theme="1"/>
      <name val="Calibri"/>
      <family val="2"/>
      <scheme val="minor"/>
    </font>
    <font>
      <sz val="11"/>
      <color rgb="FF000000"/>
      <name val="Calibri"/>
      <family val="2"/>
      <scheme val="minor"/>
    </font>
  </fonts>
  <fills count="14">
    <fill>
      <patternFill patternType="none"/>
    </fill>
    <fill>
      <patternFill patternType="gray125"/>
    </fill>
    <fill>
      <patternFill patternType="solid">
        <fgColor rgb="FF0070C0"/>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rgb="FF2F75B5"/>
        <bgColor rgb="FF000000"/>
      </patternFill>
    </fill>
    <fill>
      <patternFill patternType="solid">
        <fgColor rgb="FFBDD7EE"/>
        <bgColor rgb="FF000000"/>
      </patternFill>
    </fill>
    <fill>
      <patternFill patternType="solid">
        <fgColor theme="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s>
  <cellStyleXfs count="1">
    <xf numFmtId="0" fontId="0" fillId="0" borderId="0"/>
  </cellStyleXfs>
  <cellXfs count="97">
    <xf numFmtId="0" fontId="0" fillId="0" borderId="0" xfId="0"/>
    <xf numFmtId="0" fontId="0" fillId="0" borderId="0" xfId="0" applyAlignment="1">
      <alignment vertical="top"/>
    </xf>
    <xf numFmtId="0" fontId="0" fillId="0" borderId="0" xfId="0" applyAlignment="1">
      <alignment vertical="top" wrapText="1"/>
    </xf>
    <xf numFmtId="0" fontId="0" fillId="0" borderId="1" xfId="0" applyBorder="1" applyAlignment="1">
      <alignment vertical="top"/>
    </xf>
    <xf numFmtId="0" fontId="3" fillId="0" borderId="1" xfId="0" applyFont="1" applyBorder="1" applyAlignment="1">
      <alignment vertical="top"/>
    </xf>
    <xf numFmtId="0" fontId="0" fillId="0" borderId="1" xfId="0" applyBorder="1" applyAlignment="1">
      <alignment vertical="top" wrapText="1"/>
    </xf>
    <xf numFmtId="0" fontId="3" fillId="0" borderId="1" xfId="0" applyFont="1" applyBorder="1" applyAlignment="1">
      <alignment vertical="top" wrapText="1"/>
    </xf>
    <xf numFmtId="0" fontId="5" fillId="0" borderId="1" xfId="0" applyFont="1" applyBorder="1" applyAlignment="1">
      <alignment vertical="top"/>
    </xf>
    <xf numFmtId="0" fontId="1" fillId="0" borderId="1" xfId="0" applyFont="1" applyBorder="1" applyAlignment="1">
      <alignment vertical="top" wrapText="1"/>
    </xf>
    <xf numFmtId="0" fontId="2" fillId="0" borderId="1" xfId="0" applyFont="1" applyBorder="1" applyAlignment="1">
      <alignment vertical="top" wrapText="1"/>
    </xf>
    <xf numFmtId="0" fontId="0" fillId="0" borderId="1" xfId="0" applyBorder="1"/>
    <xf numFmtId="0" fontId="0" fillId="4" borderId="1" xfId="0" applyFill="1" applyBorder="1" applyAlignment="1">
      <alignment vertical="top"/>
    </xf>
    <xf numFmtId="0" fontId="0" fillId="4" borderId="1" xfId="0" applyFill="1" applyBorder="1" applyAlignment="1">
      <alignment vertical="top" wrapText="1"/>
    </xf>
    <xf numFmtId="0" fontId="0" fillId="4" borderId="0" xfId="0" applyFill="1" applyAlignment="1">
      <alignment vertical="top"/>
    </xf>
    <xf numFmtId="0" fontId="3" fillId="4" borderId="1" xfId="0" applyFont="1" applyFill="1" applyBorder="1" applyAlignment="1">
      <alignment vertical="top"/>
    </xf>
    <xf numFmtId="0" fontId="3" fillId="4" borderId="1" xfId="0" applyFont="1" applyFill="1" applyBorder="1" applyAlignment="1">
      <alignment vertical="top" wrapText="1"/>
    </xf>
    <xf numFmtId="0" fontId="0" fillId="5" borderId="1" xfId="0" applyFill="1" applyBorder="1" applyAlignment="1">
      <alignment vertical="top"/>
    </xf>
    <xf numFmtId="0" fontId="0" fillId="5" borderId="1" xfId="0" applyFill="1" applyBorder="1" applyAlignment="1">
      <alignment vertical="top" wrapText="1"/>
    </xf>
    <xf numFmtId="0" fontId="0" fillId="0" borderId="2" xfId="0" applyBorder="1" applyAlignment="1">
      <alignment vertical="top" wrapText="1"/>
    </xf>
    <xf numFmtId="0" fontId="2" fillId="4" borderId="1" xfId="0" applyFont="1" applyFill="1" applyBorder="1" applyAlignment="1">
      <alignment vertical="top" wrapText="1"/>
    </xf>
    <xf numFmtId="0" fontId="1" fillId="4" borderId="1" xfId="0" applyFont="1" applyFill="1" applyBorder="1" applyAlignment="1">
      <alignment vertical="top" wrapText="1"/>
    </xf>
    <xf numFmtId="0" fontId="3" fillId="6" borderId="1" xfId="0" applyFont="1" applyFill="1" applyBorder="1" applyAlignment="1">
      <alignment vertical="top" wrapText="1"/>
    </xf>
    <xf numFmtId="0" fontId="3" fillId="7" borderId="1" xfId="0" applyFont="1" applyFill="1" applyBorder="1" applyAlignment="1">
      <alignment vertical="top" wrapText="1"/>
    </xf>
    <xf numFmtId="0" fontId="0" fillId="7" borderId="1" xfId="0" applyFill="1" applyBorder="1" applyAlignment="1">
      <alignment vertical="top" wrapText="1"/>
    </xf>
    <xf numFmtId="0" fontId="0" fillId="7" borderId="0" xfId="0" applyFill="1" applyAlignment="1">
      <alignment vertical="top" wrapText="1"/>
    </xf>
    <xf numFmtId="0" fontId="0" fillId="8" borderId="1" xfId="0" applyFill="1" applyBorder="1" applyAlignment="1">
      <alignment vertical="top" wrapText="1"/>
    </xf>
    <xf numFmtId="0" fontId="0" fillId="9" borderId="1" xfId="0" applyFill="1" applyBorder="1" applyAlignment="1">
      <alignment vertical="top" wrapText="1"/>
    </xf>
    <xf numFmtId="0" fontId="0" fillId="6" borderId="1" xfId="0" applyFill="1" applyBorder="1" applyAlignment="1">
      <alignment vertical="top" wrapText="1"/>
    </xf>
    <xf numFmtId="0" fontId="2" fillId="6" borderId="1" xfId="0" applyFont="1" applyFill="1" applyBorder="1" applyAlignment="1">
      <alignment vertical="top" wrapText="1"/>
    </xf>
    <xf numFmtId="0" fontId="2" fillId="6" borderId="2" xfId="0" applyFont="1" applyFill="1" applyBorder="1" applyAlignment="1">
      <alignment vertical="top" wrapText="1"/>
    </xf>
    <xf numFmtId="0" fontId="0" fillId="4" borderId="1" xfId="0" quotePrefix="1" applyFill="1" applyBorder="1" applyAlignment="1">
      <alignment vertical="top" wrapText="1"/>
    </xf>
    <xf numFmtId="0" fontId="0" fillId="0" borderId="0" xfId="0" applyAlignment="1">
      <alignment horizontal="center"/>
    </xf>
    <xf numFmtId="0" fontId="0" fillId="4" borderId="2" xfId="0" applyFill="1" applyBorder="1" applyAlignment="1">
      <alignment vertical="top" wrapText="1"/>
    </xf>
    <xf numFmtId="0" fontId="0" fillId="0" borderId="1" xfId="0" quotePrefix="1" applyBorder="1" applyAlignment="1">
      <alignment vertical="top" wrapText="1"/>
    </xf>
    <xf numFmtId="0" fontId="2" fillId="10" borderId="1" xfId="0" applyFont="1" applyFill="1" applyBorder="1" applyAlignment="1">
      <alignment horizontal="center"/>
    </xf>
    <xf numFmtId="0" fontId="2" fillId="10" borderId="1" xfId="0" applyFont="1" applyFill="1" applyBorder="1"/>
    <xf numFmtId="0" fontId="0" fillId="10" borderId="1" xfId="0" applyFill="1" applyBorder="1" applyAlignment="1">
      <alignment horizontal="center" textRotation="90"/>
    </xf>
    <xf numFmtId="0" fontId="0" fillId="5" borderId="2" xfId="0" applyFill="1" applyBorder="1" applyAlignment="1">
      <alignment vertical="top" wrapText="1"/>
    </xf>
    <xf numFmtId="0" fontId="0" fillId="0" borderId="4" xfId="0" applyBorder="1" applyAlignment="1">
      <alignment vertical="top"/>
    </xf>
    <xf numFmtId="0" fontId="3" fillId="0" borderId="4" xfId="0" applyFont="1" applyBorder="1" applyAlignment="1">
      <alignment vertical="top"/>
    </xf>
    <xf numFmtId="0" fontId="3" fillId="4" borderId="4" xfId="0" applyFont="1" applyFill="1" applyBorder="1" applyAlignment="1">
      <alignment vertical="top"/>
    </xf>
    <xf numFmtId="0" fontId="0" fillId="4" borderId="4" xfId="0" applyFill="1" applyBorder="1" applyAlignment="1">
      <alignment vertical="top"/>
    </xf>
    <xf numFmtId="0" fontId="0" fillId="5" borderId="4" xfId="0" applyFill="1" applyBorder="1" applyAlignment="1">
      <alignment vertical="top"/>
    </xf>
    <xf numFmtId="0" fontId="0" fillId="0" borderId="4" xfId="0" applyBorder="1" applyAlignment="1">
      <alignment vertical="top" wrapText="1"/>
    </xf>
    <xf numFmtId="0" fontId="0" fillId="0" borderId="2" xfId="0" applyBorder="1" applyAlignment="1">
      <alignment vertical="top"/>
    </xf>
    <xf numFmtId="0" fontId="3" fillId="0" borderId="2" xfId="0" applyFont="1" applyBorder="1" applyAlignment="1">
      <alignment vertical="top"/>
    </xf>
    <xf numFmtId="0" fontId="3" fillId="4" borderId="2" xfId="0" applyFont="1" applyFill="1" applyBorder="1" applyAlignment="1">
      <alignment vertical="top"/>
    </xf>
    <xf numFmtId="0" fontId="0" fillId="4" borderId="2" xfId="0" applyFill="1" applyBorder="1" applyAlignment="1">
      <alignment vertical="top"/>
    </xf>
    <xf numFmtId="0" fontId="5" fillId="0" borderId="2" xfId="0" applyFont="1" applyBorder="1" applyAlignment="1">
      <alignment vertical="top"/>
    </xf>
    <xf numFmtId="0" fontId="0" fillId="5" borderId="2" xfId="0" applyFill="1" applyBorder="1" applyAlignment="1">
      <alignment vertical="top"/>
    </xf>
    <xf numFmtId="0" fontId="4" fillId="2" borderId="5" xfId="0" applyFont="1" applyFill="1" applyBorder="1" applyAlignment="1">
      <alignment vertical="top"/>
    </xf>
    <xf numFmtId="0" fontId="4" fillId="2" borderId="6" xfId="0" applyFont="1" applyFill="1" applyBorder="1" applyAlignment="1">
      <alignment vertical="top"/>
    </xf>
    <xf numFmtId="0" fontId="4" fillId="2" borderId="7" xfId="0" applyFont="1" applyFill="1" applyBorder="1" applyAlignment="1">
      <alignment vertical="top"/>
    </xf>
    <xf numFmtId="0" fontId="0" fillId="0" borderId="8" xfId="0" applyBorder="1" applyAlignment="1">
      <alignment vertical="top" wrapText="1"/>
    </xf>
    <xf numFmtId="0" fontId="0" fillId="0" borderId="3" xfId="0" applyBorder="1" applyAlignment="1">
      <alignment vertical="top" wrapText="1"/>
    </xf>
    <xf numFmtId="0" fontId="0" fillId="0" borderId="9" xfId="0" applyBorder="1" applyAlignment="1">
      <alignment vertical="top" wrapText="1"/>
    </xf>
    <xf numFmtId="0" fontId="3" fillId="0" borderId="4" xfId="0" applyFont="1" applyBorder="1" applyAlignment="1">
      <alignment vertical="top" wrapText="1"/>
    </xf>
    <xf numFmtId="0" fontId="0" fillId="4" borderId="4" xfId="0" applyFill="1" applyBorder="1" applyAlignment="1">
      <alignment vertical="top" wrapText="1"/>
    </xf>
    <xf numFmtId="0" fontId="0" fillId="5" borderId="4" xfId="0" applyFill="1" applyBorder="1" applyAlignment="1">
      <alignment vertical="top" wrapText="1"/>
    </xf>
    <xf numFmtId="0" fontId="3" fillId="0" borderId="2" xfId="0" applyFont="1" applyBorder="1" applyAlignment="1">
      <alignment vertical="top" wrapText="1"/>
    </xf>
    <xf numFmtId="0" fontId="3" fillId="4" borderId="2" xfId="0" applyFont="1" applyFill="1" applyBorder="1" applyAlignment="1">
      <alignment vertical="top" wrapText="1"/>
    </xf>
    <xf numFmtId="0" fontId="3" fillId="3" borderId="4" xfId="0" applyFont="1" applyFill="1" applyBorder="1" applyAlignment="1">
      <alignment vertical="top" wrapText="1"/>
    </xf>
    <xf numFmtId="0" fontId="3" fillId="8" borderId="4" xfId="0" applyFont="1" applyFill="1" applyBorder="1" applyAlignment="1">
      <alignment vertical="top" wrapText="1"/>
    </xf>
    <xf numFmtId="0" fontId="3" fillId="3" borderId="2" xfId="0" applyFont="1" applyFill="1" applyBorder="1" applyAlignment="1">
      <alignment vertical="top" wrapText="1"/>
    </xf>
    <xf numFmtId="0" fontId="3" fillId="8" borderId="2" xfId="0" applyFont="1" applyFill="1" applyBorder="1" applyAlignment="1">
      <alignment vertical="top" wrapText="1"/>
    </xf>
    <xf numFmtId="0" fontId="4" fillId="2" borderId="5" xfId="0" applyFont="1" applyFill="1" applyBorder="1" applyAlignment="1">
      <alignment vertical="top" wrapText="1"/>
    </xf>
    <xf numFmtId="0" fontId="4" fillId="2" borderId="6" xfId="0" applyFont="1" applyFill="1" applyBorder="1" applyAlignment="1">
      <alignment vertical="top" wrapText="1"/>
    </xf>
    <xf numFmtId="0" fontId="4" fillId="2" borderId="7" xfId="0" applyFont="1" applyFill="1" applyBorder="1" applyAlignment="1">
      <alignment vertical="top" wrapText="1"/>
    </xf>
    <xf numFmtId="0" fontId="3" fillId="0" borderId="8" xfId="0" applyFont="1" applyBorder="1" applyAlignment="1">
      <alignment vertical="top" wrapText="1"/>
    </xf>
    <xf numFmtId="0" fontId="3" fillId="0" borderId="9" xfId="0" applyFont="1" applyBorder="1" applyAlignment="1">
      <alignment vertical="top" wrapText="1"/>
    </xf>
    <xf numFmtId="0" fontId="0" fillId="7" borderId="4" xfId="0" applyFill="1" applyBorder="1" applyAlignment="1">
      <alignment vertical="top" wrapText="1"/>
    </xf>
    <xf numFmtId="0" fontId="0" fillId="6" borderId="4" xfId="0" applyFill="1" applyBorder="1" applyAlignment="1">
      <alignment vertical="top" wrapText="1"/>
    </xf>
    <xf numFmtId="0" fontId="3" fillId="6" borderId="4" xfId="0" applyFont="1" applyFill="1" applyBorder="1" applyAlignment="1">
      <alignment vertical="top" wrapText="1"/>
    </xf>
    <xf numFmtId="0" fontId="3" fillId="4" borderId="4" xfId="0" applyFont="1" applyFill="1" applyBorder="1" applyAlignment="1">
      <alignment vertical="top" wrapText="1"/>
    </xf>
    <xf numFmtId="0" fontId="0" fillId="7" borderId="2" xfId="0" applyFill="1" applyBorder="1" applyAlignment="1">
      <alignment vertical="top" wrapText="1"/>
    </xf>
    <xf numFmtId="0" fontId="0" fillId="6" borderId="2" xfId="0" applyFill="1" applyBorder="1" applyAlignment="1">
      <alignment vertical="top" wrapText="1"/>
    </xf>
    <xf numFmtId="0" fontId="3" fillId="6" borderId="2" xfId="0" applyFont="1" applyFill="1" applyBorder="1" applyAlignment="1">
      <alignment vertical="top" wrapText="1"/>
    </xf>
    <xf numFmtId="0" fontId="0" fillId="0" borderId="0" xfId="0" applyAlignment="1">
      <alignment wrapText="1"/>
    </xf>
    <xf numFmtId="0" fontId="0" fillId="0" borderId="1" xfId="0" applyBorder="1" applyAlignment="1">
      <alignment horizontal="center" vertical="top"/>
    </xf>
    <xf numFmtId="0" fontId="0" fillId="9" borderId="4" xfId="0" applyFill="1" applyBorder="1" applyAlignment="1">
      <alignment vertical="top"/>
    </xf>
    <xf numFmtId="0" fontId="0" fillId="9" borderId="2" xfId="0" applyFill="1" applyBorder="1" applyAlignment="1">
      <alignment vertical="top"/>
    </xf>
    <xf numFmtId="0" fontId="0" fillId="0" borderId="8" xfId="0" applyBorder="1" applyAlignment="1">
      <alignment vertical="top"/>
    </xf>
    <xf numFmtId="0" fontId="0" fillId="0" borderId="3" xfId="0" applyBorder="1" applyAlignment="1">
      <alignment vertical="top"/>
    </xf>
    <xf numFmtId="0" fontId="0" fillId="0" borderId="9" xfId="0" applyBorder="1" applyAlignment="1">
      <alignment vertical="top"/>
    </xf>
    <xf numFmtId="0" fontId="2" fillId="0" borderId="1" xfId="0" applyFont="1" applyBorder="1" applyAlignment="1">
      <alignment horizontal="center" vertical="top"/>
    </xf>
    <xf numFmtId="0" fontId="0" fillId="6" borderId="0" xfId="0" applyFill="1"/>
    <xf numFmtId="0" fontId="7" fillId="0" borderId="0" xfId="0" applyFont="1"/>
    <xf numFmtId="0" fontId="9" fillId="11" borderId="4" xfId="0" applyFont="1" applyFill="1" applyBorder="1" applyAlignment="1">
      <alignment horizontal="center"/>
    </xf>
    <xf numFmtId="0" fontId="9" fillId="12" borderId="1" xfId="0" applyFont="1" applyFill="1" applyBorder="1" applyAlignment="1">
      <alignment horizontal="center"/>
    </xf>
    <xf numFmtId="0" fontId="0" fillId="13" borderId="0" xfId="0" applyFill="1"/>
    <xf numFmtId="0" fontId="6" fillId="0" borderId="0" xfId="0" applyFont="1" applyAlignment="1">
      <alignment horizontal="center"/>
    </xf>
    <xf numFmtId="0" fontId="0" fillId="0" borderId="0" xfId="0" applyAlignment="1">
      <alignment horizontal="center"/>
    </xf>
    <xf numFmtId="0" fontId="9" fillId="11" borderId="2" xfId="0" applyFont="1" applyFill="1" applyBorder="1" applyAlignment="1">
      <alignment horizontal="center"/>
    </xf>
    <xf numFmtId="0" fontId="9" fillId="11" borderId="10" xfId="0" applyFont="1" applyFill="1" applyBorder="1" applyAlignment="1">
      <alignment horizontal="center"/>
    </xf>
    <xf numFmtId="0" fontId="9" fillId="11" borderId="4" xfId="0" applyFont="1" applyFill="1" applyBorder="1" applyAlignment="1">
      <alignment horizontal="center"/>
    </xf>
    <xf numFmtId="0" fontId="7" fillId="0" borderId="0" xfId="0" applyFont="1" applyAlignment="1">
      <alignment horizontal="center"/>
    </xf>
    <xf numFmtId="0" fontId="8" fillId="0" borderId="0" xfId="0" applyFont="1" applyAlignment="1">
      <alignment horizontal="center"/>
    </xf>
  </cellXfs>
  <cellStyles count="1">
    <cellStyle name="Normal" xfId="0" builtinId="0"/>
  </cellStyles>
  <dxfs count="74">
    <dxf>
      <fill>
        <patternFill>
          <bgColor rgb="FFFFFF00"/>
        </patternFill>
      </fill>
    </dxf>
    <dxf>
      <fill>
        <patternFill>
          <bgColor rgb="FFFFFF00"/>
        </patternFill>
      </fill>
    </dxf>
    <dxf>
      <font>
        <color auto="1"/>
      </font>
      <fill>
        <patternFill>
          <bgColor theme="8" tint="0.59996337778862885"/>
        </patternFill>
      </fill>
    </dxf>
    <dxf>
      <fill>
        <patternFill>
          <bgColor rgb="FFFFFF00"/>
        </patternFill>
      </fill>
    </dxf>
    <dxf>
      <fill>
        <patternFill>
          <bgColor rgb="FFFFFF00"/>
        </patternFill>
      </fill>
    </dxf>
    <dxf>
      <font>
        <color auto="1"/>
      </font>
      <fill>
        <patternFill>
          <bgColor theme="8" tint="0.59996337778862885"/>
        </patternFill>
      </fill>
    </dxf>
    <dxf>
      <font>
        <color auto="1"/>
      </font>
      <fill>
        <patternFill>
          <bgColor theme="8" tint="0.59996337778862885"/>
        </patternFill>
      </fill>
    </dxf>
    <dxf>
      <fill>
        <patternFill>
          <bgColor rgb="FFFFFF00"/>
        </patternFill>
      </fill>
    </dxf>
    <dxf>
      <fill>
        <patternFill>
          <bgColor rgb="FFFFFF00"/>
        </patternFill>
      </fill>
    </dxf>
    <dxf>
      <font>
        <color auto="1"/>
      </font>
      <fill>
        <patternFill>
          <bgColor theme="8" tint="0.59996337778862885"/>
        </patternFill>
      </fill>
    </dxf>
    <dxf>
      <fill>
        <patternFill>
          <bgColor theme="7" tint="0.79998168889431442"/>
        </patternFill>
      </fill>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general"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theme="0"/>
        <name val="Calibri"/>
        <scheme val="minor"/>
      </font>
      <fill>
        <patternFill patternType="solid">
          <fgColor indexed="64"/>
          <bgColor rgb="FF0070C0"/>
        </patternFill>
      </fill>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indent="0" justifyLastLine="0" shrinkToFit="0" readingOrder="0"/>
    </dxf>
    <dxf>
      <border outline="0">
        <bottom style="thin">
          <color indexed="64"/>
        </bottom>
      </border>
    </dxf>
    <dxf>
      <font>
        <b/>
        <i val="0"/>
        <strike val="0"/>
        <condense val="0"/>
        <extend val="0"/>
        <outline val="0"/>
        <shadow val="0"/>
        <u val="none"/>
        <vertAlign val="baseline"/>
        <sz val="12"/>
        <color theme="0"/>
        <name val="Calibri"/>
        <scheme val="minor"/>
      </font>
      <fill>
        <patternFill patternType="solid">
          <fgColor indexed="64"/>
          <bgColor rgb="FF0070C0"/>
        </patternFill>
      </fill>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indent="0" justifyLastLine="0" shrinkToFit="0" readingOrder="0"/>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theme="0"/>
        <name val="Calibri"/>
        <scheme val="minor"/>
      </font>
      <fill>
        <patternFill patternType="solid">
          <fgColor indexed="64"/>
          <bgColor rgb="FF0070C0"/>
        </patternFill>
      </fill>
      <alignment horizontal="general" vertical="top"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theme="0"/>
        <name val="Calibri"/>
        <scheme val="minor"/>
      </font>
      <fill>
        <patternFill patternType="solid">
          <fgColor indexed="64"/>
          <bgColor rgb="FF0070C0"/>
        </patternFill>
      </fill>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theme="0"/>
        <name val="Calibri"/>
        <scheme val="minor"/>
      </font>
      <fill>
        <patternFill patternType="solid">
          <fgColor indexed="64"/>
          <bgColor rgb="FF0070C0"/>
        </patternFill>
      </fill>
      <alignment horizontal="general" vertical="top"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95250</xdr:rowOff>
    </xdr:from>
    <xdr:to>
      <xdr:col>17</xdr:col>
      <xdr:colOff>432796</xdr:colOff>
      <xdr:row>23</xdr:row>
      <xdr:rowOff>29010</xdr:rowOff>
    </xdr:to>
    <xdr:pic>
      <xdr:nvPicPr>
        <xdr:cNvPr id="2" name="table">
          <a:extLst>
            <a:ext uri="{FF2B5EF4-FFF2-40B4-BE49-F238E27FC236}">
              <a16:creationId xmlns:a16="http://schemas.microsoft.com/office/drawing/2014/main" id="{41709423-2031-4278-AC5F-600EBA433B36}"/>
            </a:ext>
          </a:extLst>
        </xdr:cNvPr>
        <xdr:cNvPicPr>
          <a:picLocks noChangeAspect="1"/>
        </xdr:cNvPicPr>
      </xdr:nvPicPr>
      <xdr:blipFill>
        <a:blip xmlns:r="http://schemas.openxmlformats.org/officeDocument/2006/relationships" r:embed="rId1"/>
        <a:stretch>
          <a:fillRect/>
        </a:stretch>
      </xdr:blipFill>
      <xdr:spPr>
        <a:xfrm>
          <a:off x="66675" y="95250"/>
          <a:ext cx="10729321" cy="431526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Brendan Aldrich" id="{01BEC13E-80BE-408B-94BA-3B6D6C298769}" userId="912d6e138f4d4cd5" providerId="Windows Liv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J114" totalsRowShown="0" headerRowDxfId="73" headerRowBorderDxfId="72" tableBorderDxfId="71" totalsRowBorderDxfId="70">
  <autoFilter ref="A1:J114" xr:uid="{00000000-0009-0000-0100-000001000000}"/>
  <sortState xmlns:xlrd2="http://schemas.microsoft.com/office/spreadsheetml/2017/richdata2" ref="A2:J114">
    <sortCondition ref="E1:E114"/>
  </sortState>
  <tableColumns count="10">
    <tableColumn id="1" xr3:uid="{00000000-0010-0000-0000-000001000000}" name="Name" dataDxfId="69"/>
    <tableColumn id="2" xr3:uid="{00000000-0010-0000-0000-000002000000}" name="Definition" dataDxfId="68"/>
    <tableColumn id="3" xr3:uid="{00000000-0010-0000-0000-000003000000}" name="Plain English Calculation" dataDxfId="67"/>
    <tableColumn id="4" xr3:uid="{00000000-0010-0000-0000-000004000000}" name="Values" dataDxfId="66"/>
    <tableColumn id="5" xr3:uid="{00000000-0010-0000-0000-000005000000}" name="Notes On Using This Element" dataDxfId="65"/>
    <tableColumn id="6" xr3:uid="{00000000-0010-0000-0000-000006000000}" name="Related Elements" dataDxfId="64"/>
    <tableColumn id="7" xr3:uid="{00000000-0010-0000-0000-000007000000}" name="Definition Notes / Questions" dataDxfId="63"/>
    <tableColumn id="8" xr3:uid="{00000000-0010-0000-0000-000008000000}" name="Measure / Dimension" dataDxfId="62"/>
    <tableColumn id="9" xr3:uid="{00000000-0010-0000-0000-000009000000}" name="Granularity" dataDxfId="61"/>
    <tableColumn id="10" xr3:uid="{00000000-0010-0000-0000-00000A000000}" name="Category" dataDxfId="60"/>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1:J163" totalsRowShown="0" headerRowDxfId="59" headerRowBorderDxfId="58" tableBorderDxfId="57" totalsRowBorderDxfId="56">
  <autoFilter ref="A1:J163" xr:uid="{00000000-0009-0000-0100-000002000000}"/>
  <sortState xmlns:xlrd2="http://schemas.microsoft.com/office/spreadsheetml/2017/richdata2" ref="A2:J163">
    <sortCondition ref="A1:A163"/>
  </sortState>
  <tableColumns count="10">
    <tableColumn id="1" xr3:uid="{00000000-0010-0000-0100-000001000000}" name="Name"/>
    <tableColumn id="2" xr3:uid="{00000000-0010-0000-0100-000002000000}" name="Definition"/>
    <tableColumn id="3" xr3:uid="{00000000-0010-0000-0100-000003000000}" name="Plain English Calculation"/>
    <tableColumn id="4" xr3:uid="{00000000-0010-0000-0100-000004000000}" name="Values"/>
    <tableColumn id="5" xr3:uid="{00000000-0010-0000-0100-000005000000}" name="Notes On Using This Element"/>
    <tableColumn id="6" xr3:uid="{00000000-0010-0000-0100-000006000000}" name="Related Elements"/>
    <tableColumn id="7" xr3:uid="{00000000-0010-0000-0100-000007000000}" name="Definition Notes / Questions"/>
    <tableColumn id="8" xr3:uid="{00000000-0010-0000-0100-000008000000}" name="Measure / Dimension"/>
    <tableColumn id="9" xr3:uid="{00000000-0010-0000-0100-000009000000}" name="Granularity"/>
    <tableColumn id="10" xr3:uid="{00000000-0010-0000-0100-00000A000000}" name="Category"/>
  </tableColumns>
  <tableStyleInfo name="TableStyleMedium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1:J219" totalsRowShown="0" headerRowDxfId="55" dataDxfId="53" headerRowBorderDxfId="54" tableBorderDxfId="52" totalsRowBorderDxfId="51">
  <autoFilter ref="A1:J219" xr:uid="{00000000-0009-0000-0100-000003000000}"/>
  <sortState xmlns:xlrd2="http://schemas.microsoft.com/office/spreadsheetml/2017/richdata2" ref="A2:J219">
    <sortCondition ref="A1:A219"/>
  </sortState>
  <tableColumns count="10">
    <tableColumn id="1" xr3:uid="{00000000-0010-0000-0200-000001000000}" name="Name" dataDxfId="50"/>
    <tableColumn id="2" xr3:uid="{00000000-0010-0000-0200-000002000000}" name="Definition" dataDxfId="49"/>
    <tableColumn id="3" xr3:uid="{00000000-0010-0000-0200-000003000000}" name="Plain English Calculation" dataDxfId="48"/>
    <tableColumn id="4" xr3:uid="{00000000-0010-0000-0200-000004000000}" name="Values" dataDxfId="47"/>
    <tableColumn id="5" xr3:uid="{00000000-0010-0000-0200-000005000000}" name="Notes On Using This Element" dataDxfId="46"/>
    <tableColumn id="6" xr3:uid="{00000000-0010-0000-0200-000006000000}" name="Related Elements" dataDxfId="45"/>
    <tableColumn id="7" xr3:uid="{00000000-0010-0000-0200-000007000000}" name="Definition Notes / Questions" dataDxfId="44"/>
    <tableColumn id="8" xr3:uid="{00000000-0010-0000-0200-000008000000}" name="Measure / Dimension" dataDxfId="43"/>
    <tableColumn id="9" xr3:uid="{00000000-0010-0000-0200-000009000000}" name="Granularity" dataDxfId="42"/>
    <tableColumn id="10" xr3:uid="{00000000-0010-0000-0200-00000A000000}" name="Category" dataDxfId="41"/>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1:J214" totalsRowShown="0" headerRowDxfId="40" dataDxfId="38" headerRowBorderDxfId="39" tableBorderDxfId="37" totalsRowBorderDxfId="36">
  <autoFilter ref="A1:J214" xr:uid="{00000000-0009-0000-0100-000004000000}"/>
  <sortState xmlns:xlrd2="http://schemas.microsoft.com/office/spreadsheetml/2017/richdata2" ref="A2:J214">
    <sortCondition ref="A1:A214"/>
  </sortState>
  <tableColumns count="10">
    <tableColumn id="1" xr3:uid="{00000000-0010-0000-0300-000001000000}" name="Name" dataDxfId="35"/>
    <tableColumn id="2" xr3:uid="{00000000-0010-0000-0300-000002000000}" name="Definition" dataDxfId="34"/>
    <tableColumn id="3" xr3:uid="{00000000-0010-0000-0300-000003000000}" name="Plain English Calculation" dataDxfId="33"/>
    <tableColumn id="4" xr3:uid="{00000000-0010-0000-0300-000004000000}" name="Values" dataDxfId="32"/>
    <tableColumn id="5" xr3:uid="{00000000-0010-0000-0300-000005000000}" name="Notes On Using This Element" dataDxfId="31"/>
    <tableColumn id="6" xr3:uid="{00000000-0010-0000-0300-000006000000}" name="Related Elements" dataDxfId="30"/>
    <tableColumn id="7" xr3:uid="{00000000-0010-0000-0300-000007000000}" name="Definition Notes / Questions" dataDxfId="29"/>
    <tableColumn id="8" xr3:uid="{00000000-0010-0000-0300-000008000000}" name="Measure / Dimension" dataDxfId="28"/>
    <tableColumn id="9" xr3:uid="{00000000-0010-0000-0300-000009000000}" name="Granularity" dataDxfId="27"/>
    <tableColumn id="10" xr3:uid="{00000000-0010-0000-0300-00000A000000}" name="Category" dataDxfId="26"/>
  </tableColumns>
  <tableStyleInfo name="TableStyleMedium1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A1:J166" totalsRowShown="0" headerRowDxfId="25" dataDxfId="23" headerRowBorderDxfId="24" tableBorderDxfId="22" totalsRowBorderDxfId="21">
  <autoFilter ref="A1:J166" xr:uid="{00000000-0009-0000-0100-000005000000}"/>
  <sortState xmlns:xlrd2="http://schemas.microsoft.com/office/spreadsheetml/2017/richdata2" ref="A2:J166">
    <sortCondition ref="A1:A166"/>
  </sortState>
  <tableColumns count="10">
    <tableColumn id="1" xr3:uid="{00000000-0010-0000-0400-000001000000}" name="Name" dataDxfId="20"/>
    <tableColumn id="2" xr3:uid="{00000000-0010-0000-0400-000002000000}" name="Definition" dataDxfId="19"/>
    <tableColumn id="3" xr3:uid="{00000000-0010-0000-0400-000003000000}" name="Plain English Calculation" dataDxfId="18"/>
    <tableColumn id="4" xr3:uid="{00000000-0010-0000-0400-000004000000}" name="Values" dataDxfId="17"/>
    <tableColumn id="5" xr3:uid="{00000000-0010-0000-0400-000005000000}" name="Notes On Using This Element" dataDxfId="16"/>
    <tableColumn id="6" xr3:uid="{00000000-0010-0000-0400-000006000000}" name="Related Elements" dataDxfId="15"/>
    <tableColumn id="7" xr3:uid="{00000000-0010-0000-0400-000007000000}" name="Definition Notes / Questions" dataDxfId="14"/>
    <tableColumn id="8" xr3:uid="{00000000-0010-0000-0400-000008000000}" name="Measure / Dimension" dataDxfId="13"/>
    <tableColumn id="9" xr3:uid="{00000000-0010-0000-0400-000009000000}" name="Granularity" dataDxfId="12"/>
    <tableColumn id="10" xr3:uid="{00000000-0010-0000-0400-00000A000000}" name="Category" dataDxfId="11"/>
  </tableColumns>
  <tableStyleInfo name="TableStyleMedium1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08" dT="2021-04-26T18:35:20.22" personId="{01BEC13E-80BE-408B-94BA-3B6D6C298769}" id="{527B7DA9-CD5B-4E7E-8300-1A4E39F7A7C3}">
    <text>If a full-time faculty uses this banked LHE to increase total compensation 33% above the top rate paid to faculty if used at 6-year mark.  or they can take it as leave where it will be paid now as Full-Time compensation.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402"/>
  <sheetViews>
    <sheetView tabSelected="1" zoomScale="90" zoomScaleNormal="90" workbookViewId="0">
      <pane xSplit="8" ySplit="8" topLeftCell="N14" activePane="bottomRight" state="frozen"/>
      <selection pane="topRight" activeCell="I1" sqref="I1"/>
      <selection pane="bottomLeft" activeCell="A9" sqref="A9"/>
      <selection pane="bottomRight" activeCell="I9" sqref="I9"/>
    </sheetView>
  </sheetViews>
  <sheetFormatPr defaultRowHeight="15" x14ac:dyDescent="0.25"/>
  <cols>
    <col min="1" max="1" width="5.7109375" style="31" customWidth="1"/>
    <col min="2" max="2" width="54" bestFit="1" customWidth="1"/>
    <col min="3" max="7" width="3.7109375" style="31" bestFit="1" customWidth="1"/>
    <col min="8" max="8" width="48.7109375" style="77" customWidth="1"/>
    <col min="9" max="9" width="26.85546875" customWidth="1"/>
    <col min="10" max="10" width="40.140625" customWidth="1"/>
    <col min="11" max="11" width="31.5703125" customWidth="1"/>
    <col min="12" max="12" width="25.140625" customWidth="1"/>
    <col min="13" max="13" width="27.42578125" customWidth="1"/>
    <col min="14" max="14" width="19.7109375" customWidth="1"/>
    <col min="15" max="15" width="11.42578125" customWidth="1"/>
    <col min="16" max="16" width="24.7109375" bestFit="1" customWidth="1"/>
    <col min="19" max="19" width="19.7109375" customWidth="1"/>
  </cols>
  <sheetData>
    <row r="1" spans="1:22" ht="5.0999999999999996" customHeight="1" x14ac:dyDescent="0.25"/>
    <row r="2" spans="1:22" ht="15.75" x14ac:dyDescent="0.25">
      <c r="A2" s="90" t="s">
        <v>0</v>
      </c>
      <c r="B2" s="91"/>
      <c r="C2" s="91"/>
      <c r="D2" s="91"/>
      <c r="E2" s="91"/>
      <c r="F2" s="91"/>
      <c r="G2" s="91"/>
      <c r="H2" s="91"/>
      <c r="I2" s="91"/>
      <c r="J2" s="91"/>
      <c r="K2" s="91"/>
      <c r="L2" s="91"/>
    </row>
    <row r="3" spans="1:22" ht="15.75" x14ac:dyDescent="0.25">
      <c r="A3" s="90" t="s">
        <v>1</v>
      </c>
      <c r="B3" s="91"/>
      <c r="C3" s="91"/>
      <c r="D3" s="91"/>
      <c r="E3" s="91"/>
      <c r="F3" s="91"/>
      <c r="G3" s="91"/>
      <c r="H3" s="91"/>
      <c r="I3" s="91"/>
      <c r="J3" s="91"/>
      <c r="K3" s="91"/>
      <c r="L3" s="91"/>
    </row>
    <row r="5" spans="1:22" ht="23.25" x14ac:dyDescent="0.35">
      <c r="A5" s="95" t="s">
        <v>2</v>
      </c>
      <c r="B5" s="95"/>
      <c r="C5" s="95"/>
      <c r="D5" s="95"/>
      <c r="E5" s="95"/>
      <c r="F5" s="95"/>
      <c r="G5" s="95"/>
      <c r="H5" s="95"/>
      <c r="I5" s="95"/>
      <c r="J5" s="95"/>
      <c r="K5" s="95"/>
      <c r="L5" s="95"/>
    </row>
    <row r="6" spans="1:22" ht="21" x14ac:dyDescent="0.35">
      <c r="A6" s="96" t="s">
        <v>3</v>
      </c>
      <c r="B6" s="96"/>
      <c r="C6" s="96"/>
      <c r="D6" s="96"/>
      <c r="E6" s="96"/>
      <c r="F6" s="96"/>
      <c r="G6" s="96"/>
      <c r="H6" s="96"/>
      <c r="I6" s="96"/>
      <c r="J6" s="96"/>
      <c r="K6" s="96"/>
      <c r="L6" s="96"/>
    </row>
    <row r="7" spans="1:22" x14ac:dyDescent="0.25">
      <c r="M7" s="92" t="s">
        <v>4</v>
      </c>
      <c r="N7" s="93"/>
      <c r="O7" s="93"/>
      <c r="P7" s="87"/>
      <c r="Q7" s="92" t="s">
        <v>5</v>
      </c>
      <c r="R7" s="94"/>
      <c r="S7" s="92" t="s">
        <v>6</v>
      </c>
      <c r="T7" s="93"/>
      <c r="U7" s="93"/>
      <c r="V7" s="93"/>
    </row>
    <row r="8" spans="1:22" ht="96" x14ac:dyDescent="0.25">
      <c r="A8" s="34" t="s">
        <v>7</v>
      </c>
      <c r="B8" s="35" t="s">
        <v>8</v>
      </c>
      <c r="C8" s="36" t="s">
        <v>9</v>
      </c>
      <c r="D8" s="36" t="s">
        <v>10</v>
      </c>
      <c r="E8" s="36" t="s">
        <v>11</v>
      </c>
      <c r="F8" s="36" t="s">
        <v>12</v>
      </c>
      <c r="G8" s="36" t="s">
        <v>13</v>
      </c>
      <c r="H8" s="35" t="s">
        <v>14</v>
      </c>
      <c r="I8" s="35" t="s">
        <v>15</v>
      </c>
      <c r="J8" s="35" t="s">
        <v>16</v>
      </c>
      <c r="K8" s="35" t="s">
        <v>17</v>
      </c>
      <c r="L8" s="35" t="s">
        <v>18</v>
      </c>
      <c r="M8" s="88" t="s">
        <v>19</v>
      </c>
      <c r="N8" s="88" t="s">
        <v>20</v>
      </c>
      <c r="O8" s="88" t="s">
        <v>21</v>
      </c>
      <c r="P8" s="88" t="s">
        <v>19</v>
      </c>
      <c r="Q8" s="88" t="s">
        <v>20</v>
      </c>
      <c r="R8" s="88" t="s">
        <v>21</v>
      </c>
      <c r="S8" s="88" t="s">
        <v>19</v>
      </c>
      <c r="T8" s="88" t="s">
        <v>20</v>
      </c>
      <c r="U8" s="88" t="s">
        <v>19</v>
      </c>
      <c r="V8" s="88" t="s">
        <v>21</v>
      </c>
    </row>
    <row r="9" spans="1:22" ht="90" x14ac:dyDescent="0.25">
      <c r="A9" s="84">
        <v>1</v>
      </c>
      <c r="B9" s="3" t="s">
        <v>22</v>
      </c>
      <c r="C9" s="78" t="str">
        <f>IF(IFERROR(VLOOKUP('Unified Metrics'!B9,Table1[],1,FALSE),"")="","","X")</f>
        <v/>
      </c>
      <c r="D9" s="78" t="str">
        <f>IF(IFERROR(VLOOKUP('Unified Metrics'!B9,Table2[],1,FALSE),"")="","","X")</f>
        <v/>
      </c>
      <c r="E9" s="78" t="str">
        <f>IF(IFERROR(VLOOKUP('Unified Metrics'!B9,Table3[],1,FALSE),"")="","","X")</f>
        <v/>
      </c>
      <c r="F9" s="78" t="str">
        <f>IF(IFERROR(VLOOKUP('Unified Metrics'!B9,Table4[],1,FALSE),"")="","","X")</f>
        <v/>
      </c>
      <c r="G9" s="78" t="str">
        <f>IF(IFERROR(VLOOKUP('Unified Metrics'!B9,Table5[],1,FALSE),"")="","","X")</f>
        <v>X</v>
      </c>
      <c r="H9" s="5" t="str">
        <f>IF(C9="X",VLOOKUP(B9,Table1[],2,FALSE),IF(D9="X",VLOOKUP(B9,Table2[],2,FALSE),IF(E9="X",VLOOKUP(B9,Table3[],2,FALSE),IF(F9="X",VLOOKUP(B9,Table4[],2,FALSE),VLOOKUP(B9,Table5[],2,FALSE)))))</f>
        <v>Indicates the specific honor(s) conferred to a student upon conferral of a certificate or degree</v>
      </c>
      <c r="I9" s="5" t="str">
        <f>IF($C9="X",VLOOKUP($B9,Table1[],3,FALSE),IF($D9="X",VLOOKUP($B9,Table2[],3,FALSE),IF($E9="X",VLOOKUP($B9,Table3[],3,FALSE),IF($F9="X",VLOOKUP($B9,Table4[],3,FALSE),VLOOKUP($B9,Table5[],3,FALSE)))))</f>
        <v>[N/A]</v>
      </c>
      <c r="J9" s="5" t="str">
        <f>IF($C9="X",VLOOKUP($B9,Table1[],4,FALSE),IF($D9="X",VLOOKUP($B9,Table2[],4,FALSE),IF($E9="X",VLOOKUP($B9,Table3[],4,FALSE),IF($F9="X",VLOOKUP($B9,Table4[],4,FALSE),VLOOKUP($B9,Table5[],4,FALSE)))))</f>
        <v xml:space="preserve">     • H: Honors
     • HH: High Honors
     • WHH: With Highest Honors
     • DH: Departmental Honors
     • PS: President's Scholar
     • NULL: No Honors</v>
      </c>
      <c r="K9" s="5" t="str">
        <f>IF($C9="X",VLOOKUP($B9,Table1[],5,FALSE),IF($D9="X",VLOOKUP($B9,Table2[],5,FALSE),IF($E9="X",VLOOKUP($B9,Table3[],5,FALSE),IF($F9="X",VLOOKUP($B9,Table4[],5,FALSE),VLOOKUP($B9,Table5[],5,FALSE)))))</f>
        <v>[N/A]</v>
      </c>
      <c r="L9" s="5" t="str">
        <f>IF($C9="X",VLOOKUP($B9,Table1[],6,FALSE),IF($D9="X",VLOOKUP($B9,Table2[],6,FALSE),IF($E9="X",VLOOKUP($B9,Table3[],6,FALSE),IF($F9="X",VLOOKUP($B9,Table4[],6,FALSE),VLOOKUP($B9,Table5[],6,FALSE)))))</f>
        <v>[N/A]</v>
      </c>
      <c r="M9" t="s">
        <v>23</v>
      </c>
      <c r="P9" t="s">
        <v>24</v>
      </c>
      <c r="S9" s="89"/>
    </row>
    <row r="10" spans="1:22" ht="30" x14ac:dyDescent="0.25">
      <c r="A10" s="84">
        <v>2</v>
      </c>
      <c r="B10" s="3" t="s">
        <v>25</v>
      </c>
      <c r="C10" s="78" t="str">
        <f>IF(IFERROR(VLOOKUP('Unified Metrics'!B10,Table1[],1,FALSE),"")="","","X")</f>
        <v/>
      </c>
      <c r="D10" s="78" t="str">
        <f>IF(IFERROR(VLOOKUP('Unified Metrics'!B10,Table2[],1,FALSE),"")="","","X")</f>
        <v/>
      </c>
      <c r="E10" s="78" t="str">
        <f>IF(IFERROR(VLOOKUP('Unified Metrics'!B10,Table3[],1,FALSE),"")="","","X")</f>
        <v/>
      </c>
      <c r="F10" s="78" t="str">
        <f>IF(IFERROR(VLOOKUP('Unified Metrics'!B10,Table4[],1,FALSE),"")="","","X")</f>
        <v/>
      </c>
      <c r="G10" s="78" t="str">
        <f>IF(IFERROR(VLOOKUP('Unified Metrics'!B10,Table5[],1,FALSE),"")="","","X")</f>
        <v>X</v>
      </c>
      <c r="H10" s="5" t="str">
        <f>IF(C10="X",VLOOKUP(B10,Table1[],2,FALSE),IF(D10="X",VLOOKUP(B10,Table2[],2,FALSE),IF(E10="X",VLOOKUP(B10,Table3[],2,FALSE),IF(F10="X",VLOOKUP(B10,Table4[],2,FALSE),VLOOKUP(B10,Table5[],2,FALSE)))))</f>
        <v>Indicates whether the student graduated with a GPA of 3.5 or greater.</v>
      </c>
      <c r="I10" s="5" t="str">
        <f>IF($C10="X",VLOOKUP($B10,Table1[],3,FALSE),IF($D10="X",VLOOKUP($B10,Table2[],3,FALSE),IF($E10="X",VLOOKUP($B10,Table3[],3,FALSE),IF($F10="X",VLOOKUP($B10,Table4[],3,FALSE),VLOOKUP($B10,Table5[],3,FALSE)))))</f>
        <v>[N/A]</v>
      </c>
      <c r="J10" s="5" t="str">
        <f>IF($C10="X",VLOOKUP($B10,Table1[],4,FALSE),IF($D10="X",VLOOKUP($B10,Table2[],4,FALSE),IF($E10="X",VLOOKUP($B10,Table3[],4,FALSE),IF($F10="X",VLOOKUP($B10,Table4[],4,FALSE),VLOOKUP($B10,Table5[],4,FALSE)))))</f>
        <v xml:space="preserve">     • Y: Yes
     • N: No</v>
      </c>
      <c r="K10" s="5" t="str">
        <f>IF($C10="X",VLOOKUP($B10,Table1[],5,FALSE),IF($D10="X",VLOOKUP($B10,Table2[],5,FALSE),IF($E10="X",VLOOKUP($B10,Table3[],5,FALSE),IF($F10="X",VLOOKUP($B10,Table4[],5,FALSE),VLOOKUP($B10,Table5[],5,FALSE)))))</f>
        <v>[N/A]</v>
      </c>
      <c r="L10" s="5" t="str">
        <f>IF($C10="X",VLOOKUP($B10,Table1[],6,FALSE),IF($D10="X",VLOOKUP($B10,Table2[],6,FALSE),IF($E10="X",VLOOKUP($B10,Table3[],6,FALSE),IF($F10="X",VLOOKUP($B10,Table4[],6,FALSE),VLOOKUP($B10,Table5[],6,FALSE)))))</f>
        <v>[N/A]</v>
      </c>
      <c r="M10" t="s">
        <v>23</v>
      </c>
      <c r="P10" t="s">
        <v>24</v>
      </c>
      <c r="S10" s="89"/>
    </row>
    <row r="11" spans="1:22" ht="75" x14ac:dyDescent="0.25">
      <c r="A11" s="84">
        <v>3</v>
      </c>
      <c r="B11" s="3" t="s">
        <v>26</v>
      </c>
      <c r="C11" s="78" t="str">
        <f>IF(IFERROR(VLOOKUP('Unified Metrics'!B11,Table1[],1,FALSE),"")="","","X")</f>
        <v/>
      </c>
      <c r="D11" s="78" t="str">
        <f>IF(IFERROR(VLOOKUP('Unified Metrics'!B11,Table2[],1,FALSE),"")="","","X")</f>
        <v>X</v>
      </c>
      <c r="E11" s="78" t="str">
        <f>IF(IFERROR(VLOOKUP('Unified Metrics'!B11,Table3[],1,FALSE),"")="","","X")</f>
        <v>X</v>
      </c>
      <c r="F11" s="78" t="str">
        <f>IF(IFERROR(VLOOKUP('Unified Metrics'!B11,Table4[],1,FALSE),"")="","","X")</f>
        <v>X</v>
      </c>
      <c r="G11" s="78" t="str">
        <f>IF(IFERROR(VLOOKUP('Unified Metrics'!B11,Table5[],1,FALSE),"")="","","X")</f>
        <v/>
      </c>
      <c r="H11" s="5" t="str">
        <f>IF(C11="X",VLOOKUP(B11,Table1[],2,FALSE),IF(D11="X",VLOOKUP(B11,Table2[],2,FALSE),IF(E11="X",VLOOKUP(B11,Table3[],2,FALSE),IF(F11="X",VLOOKUP(B11,Table4[],2,FALSE),VLOOKUP(B11,Table5[],2,FALSE)))))</f>
        <v>A specific Academic Year.  For example, 2020-2021.</v>
      </c>
      <c r="I11" s="5" t="str">
        <f>IF($C11="X",VLOOKUP($B11,Table1[],3,FALSE),IF($D11="X",VLOOKUP($B11,Table2[],3,FALSE),IF($E11="X",VLOOKUP($B11,Table3[],3,FALSE),IF($F11="X",VLOOKUP($B11,Table4[],3,FALSE),VLOOKUP($B11,Table5[],3,FALSE)))))</f>
        <v>[N/A]</v>
      </c>
      <c r="J11" s="5" t="str">
        <f>IF($C11="X",VLOOKUP($B11,Table1[],4,FALSE),IF($D11="X",VLOOKUP($B11,Table2[],4,FALSE),IF($E11="X",VLOOKUP($B11,Table3[],4,FALSE),IF($F11="X",VLOOKUP($B11,Table4[],4,FALSE),VLOOKUP($B11,Table5[],4,FALSE)))))</f>
        <v xml:space="preserve">     • 2021-2022
     • 2020-2021
     • 2019-2020
     • etc.</v>
      </c>
      <c r="K11" s="5" t="str">
        <f>IF($C11="X",VLOOKUP($B11,Table1[],5,FALSE),IF($D11="X",VLOOKUP($B11,Table2[],5,FALSE),IF($E11="X",VLOOKUP($B11,Table3[],5,FALSE),IF($F11="X",VLOOKUP($B11,Table4[],5,FALSE),VLOOKUP($B11,Table5[],5,FALSE)))))</f>
        <v xml:space="preserve">NOTES ON USING THIS ELEMENT: RSCCD leads with the first day of class during the Summer term and concludes with the last day during the Spring term. </v>
      </c>
      <c r="L11" s="5" t="str">
        <f>IF($C11="X",VLOOKUP($B11,Table1[],6,FALSE),IF($D11="X",VLOOKUP($B11,Table2[],6,FALSE),IF($E11="X",VLOOKUP($B11,Table3[],6,FALSE),IF($F11="X",VLOOKUP($B11,Table4[],6,FALSE),VLOOKUP($B11,Table5[],6,FALSE)))))</f>
        <v>Related Elements: [CALENDAR YEAR], [FISCAL YEAR]</v>
      </c>
      <c r="M11" t="s">
        <v>23</v>
      </c>
      <c r="P11" t="s">
        <v>24</v>
      </c>
      <c r="S11" s="89"/>
    </row>
    <row r="12" spans="1:22" ht="75" x14ac:dyDescent="0.25">
      <c r="A12" s="84">
        <v>4</v>
      </c>
      <c r="B12" s="3" t="s">
        <v>27</v>
      </c>
      <c r="C12" s="78" t="str">
        <f>IF(IFERROR(VLOOKUP('Unified Metrics'!B12,Table1[],1,FALSE),"")="","","X")</f>
        <v/>
      </c>
      <c r="D12" s="78" t="str">
        <f>IF(IFERROR(VLOOKUP('Unified Metrics'!B12,Table2[],1,FALSE),"")="","","X")</f>
        <v>X</v>
      </c>
      <c r="E12" s="78" t="str">
        <f>IF(IFERROR(VLOOKUP('Unified Metrics'!B12,Table3[],1,FALSE),"")="","","X")</f>
        <v>X</v>
      </c>
      <c r="F12" s="78" t="str">
        <f>IF(IFERROR(VLOOKUP('Unified Metrics'!B12,Table4[],1,FALSE),"")="","","X")</f>
        <v>X</v>
      </c>
      <c r="G12" s="78" t="str">
        <f>IF(IFERROR(VLOOKUP('Unified Metrics'!B12,Table5[],1,FALSE),"")="","","X")</f>
        <v/>
      </c>
      <c r="H12" s="5" t="str">
        <f>IF(C12="X",VLOOKUP(B12,Table1[],2,FALSE),IF(D12="X",VLOOKUP(B12,Table2[],2,FALSE),IF(E12="X",VLOOKUP(B12,Table3[],2,FALSE),IF(F12="X",VLOOKUP(B12,Table4[],2,FALSE),VLOOKUP(B12,Table5[],2,FALSE)))))</f>
        <v>The year code that contains a given set of terms, corresponding to the academic year definition. For example, the academic year code "2017" would encompass Summer 2016, Fall 2016, Spring 2017.</v>
      </c>
      <c r="I12" s="5" t="str">
        <f>IF($C12="X",VLOOKUP($B12,Table1[],3,FALSE),IF($D12="X",VLOOKUP($B12,Table2[],3,FALSE),IF($E12="X",VLOOKUP($B12,Table3[],3,FALSE),IF($F12="X",VLOOKUP($B12,Table4[],3,FALSE),VLOOKUP($B12,Table5[],3,FALSE)))))</f>
        <v>[N/A]</v>
      </c>
      <c r="J12" s="5" t="str">
        <f>IF($C12="X",VLOOKUP($B12,Table1[],4,FALSE),IF($D12="X",VLOOKUP($B12,Table2[],4,FALSE),IF($E12="X",VLOOKUP($B12,Table3[],4,FALSE),IF($F12="X",VLOOKUP($B12,Table4[],4,FALSE),VLOOKUP($B12,Table5[],4,FALSE)))))</f>
        <v xml:space="preserve">     • 2017
     • 2018
     • 2019
     • 2020
     • 2021</v>
      </c>
      <c r="K12" s="5" t="str">
        <f>IF($C12="X",VLOOKUP($B12,Table1[],5,FALSE),IF($D12="X",VLOOKUP($B12,Table2[],5,FALSE),IF($E12="X",VLOOKUP($B12,Table3[],5,FALSE),IF($F12="X",VLOOKUP($B12,Table4[],5,FALSE),VLOOKUP($B12,Table5[],5,FALSE)))))</f>
        <v>NOTES ON USING THIS ELEMENT: An Academic Year starts in Summer and includes Fall and Spring.</v>
      </c>
      <c r="L12" s="5" t="str">
        <f>IF($C12="X",VLOOKUP($B12,Table1[],6,FALSE),IF($D12="X",VLOOKUP($B12,Table2[],6,FALSE),IF($E12="X",VLOOKUP($B12,Table3[],6,FALSE),IF($F12="X",VLOOKUP($B12,Table4[],6,FALSE),VLOOKUP($B12,Table5[],6,FALSE)))))</f>
        <v>[N/A]</v>
      </c>
      <c r="M12" t="s">
        <v>23</v>
      </c>
      <c r="P12" t="s">
        <v>24</v>
      </c>
      <c r="S12" s="89"/>
    </row>
    <row r="13" spans="1:22" ht="60" x14ac:dyDescent="0.25">
      <c r="A13" s="84">
        <v>5</v>
      </c>
      <c r="B13" s="3" t="s">
        <v>28</v>
      </c>
      <c r="C13" s="78" t="str">
        <f>IF(IFERROR(VLOOKUP('Unified Metrics'!B13,Table1[],1,FALSE),"")="","","X")</f>
        <v/>
      </c>
      <c r="D13" s="78" t="str">
        <f>IF(IFERROR(VLOOKUP('Unified Metrics'!B13,Table2[],1,FALSE),"")="","","X")</f>
        <v/>
      </c>
      <c r="E13" s="78" t="str">
        <f>IF(IFERROR(VLOOKUP('Unified Metrics'!B13,Table3[],1,FALSE),"")="","","X")</f>
        <v/>
      </c>
      <c r="F13" s="78" t="str">
        <f>IF(IFERROR(VLOOKUP('Unified Metrics'!B13,Table4[],1,FALSE),"")="","","X")</f>
        <v/>
      </c>
      <c r="G13" s="78" t="str">
        <f>IF(IFERROR(VLOOKUP('Unified Metrics'!B13,Table5[],1,FALSE),"")="","","X")</f>
        <v>X</v>
      </c>
      <c r="H13" s="5" t="str">
        <f>IF(C13="X",VLOOKUP(B13,Table1[],2,FALSE),IF(D13="X",VLOOKUP(B13,Table2[],2,FALSE),IF(E13="X",VLOOKUP(B13,Table3[],2,FALSE),IF(F13="X",VLOOKUP(B13,Table4[],2,FALSE),VLOOKUP(B13,Table5[],2,FALSE)))))</f>
        <v>The academic year associated with the academic year code.</v>
      </c>
      <c r="I13" s="5" t="str">
        <f>IF($C13="X",VLOOKUP($B13,Table1[],3,FALSE),IF($D13="X",VLOOKUP($B13,Table2[],3,FALSE),IF($E13="X",VLOOKUP($B13,Table3[],3,FALSE),IF($F13="X",VLOOKUP($B13,Table4[],3,FALSE),VLOOKUP($B13,Table5[],3,FALSE)))))</f>
        <v>[N/A]</v>
      </c>
      <c r="J13" s="5" t="str">
        <f>IF($C13="X",VLOOKUP($B13,Table1[],4,FALSE),IF($D13="X",VLOOKUP($B13,Table2[],4,FALSE),IF($E13="X",VLOOKUP($B13,Table3[],4,FALSE),IF($F13="X",VLOOKUP($B13,Table4[],4,FALSE),VLOOKUP($B13,Table5[],4,FALSE)))))</f>
        <v xml:space="preserve">     • 2021-2022
     • 2020-2021
     • 2019-2020
     • etc…</v>
      </c>
      <c r="K13" s="5" t="str">
        <f>IF($C13="X",VLOOKUP($B13,Table1[],5,FALSE),IF($D13="X",VLOOKUP($B13,Table2[],5,FALSE),IF($E13="X",VLOOKUP($B13,Table3[],5,FALSE),IF($F13="X",VLOOKUP($B13,Table4[],5,FALSE),VLOOKUP($B13,Table5[],5,FALSE)))))</f>
        <v>NOTES ON USING THIS ELEMENT: An Academic Year starts in Summer and includes Fall, Intersession and Spring.</v>
      </c>
      <c r="L13" s="5" t="str">
        <f>IF($C13="X",VLOOKUP($B13,Table1[],6,FALSE),IF($D13="X",VLOOKUP($B13,Table2[],6,FALSE),IF($E13="X",VLOOKUP($B13,Table3[],6,FALSE),IF($F13="X",VLOOKUP($B13,Table4[],6,FALSE),VLOOKUP($B13,Table5[],6,FALSE)))))</f>
        <v>[N/A]</v>
      </c>
      <c r="M13" t="s">
        <v>23</v>
      </c>
      <c r="P13" t="s">
        <v>24</v>
      </c>
      <c r="S13" s="89"/>
    </row>
    <row r="14" spans="1:22" ht="90" x14ac:dyDescent="0.25">
      <c r="A14" s="84">
        <v>6</v>
      </c>
      <c r="B14" s="3" t="s">
        <v>29</v>
      </c>
      <c r="C14" s="78" t="str">
        <f>IF(IFERROR(VLOOKUP('Unified Metrics'!B14,Table1[],1,FALSE),"")="","","X")</f>
        <v/>
      </c>
      <c r="D14" s="78" t="str">
        <f>IF(IFERROR(VLOOKUP('Unified Metrics'!B14,Table2[],1,FALSE),"")="","","X")</f>
        <v>X</v>
      </c>
      <c r="E14" s="78" t="str">
        <f>IF(IFERROR(VLOOKUP('Unified Metrics'!B14,Table3[],1,FALSE),"")="","","X")</f>
        <v>X</v>
      </c>
      <c r="F14" s="78" t="str">
        <f>IF(IFERROR(VLOOKUP('Unified Metrics'!B14,Table4[],1,FALSE),"")="","","X")</f>
        <v>X</v>
      </c>
      <c r="G14" s="78" t="str">
        <f>IF(IFERROR(VLOOKUP('Unified Metrics'!B14,Table5[],1,FALSE),"")="","","X")</f>
        <v>X</v>
      </c>
      <c r="H14" s="5" t="str">
        <f>IF(C14="X",VLOOKUP(B14,Table1[],2,FALSE),IF(D14="X",VLOOKUP(B14,Table2[],2,FALSE),IF(E14="X",VLOOKUP(B14,Table3[],2,FALSE),IF(F14="X",VLOOKUP(B14,Table4[],2,FALSE),VLOOKUP(B14,Table5[],2,FALSE)))))</f>
        <v>This is a dimension can be used to look at information relative to the current academic year. For example, to generate a report for the last 5 years, a user would select 0-4 years ago.</v>
      </c>
      <c r="I14" s="5" t="str">
        <f>IF($C14="X",VLOOKUP($B14,Table1[],3,FALSE),IF($D14="X",VLOOKUP($B14,Table2[],3,FALSE),IF($E14="X",VLOOKUP($B14,Table3[],3,FALSE),IF($F14="X",VLOOKUP($B14,Table4[],3,FALSE),VLOOKUP($B14,Table5[],3,FALSE)))))</f>
        <v>[N/A]</v>
      </c>
      <c r="J14" s="5" t="str">
        <f>IF($C14="X",VLOOKUP($B14,Table1[],4,FALSE),IF($D14="X",VLOOKUP($B14,Table2[],4,FALSE),IF($E14="X",VLOOKUP($B14,Table3[],4,FALSE),IF($F14="X",VLOOKUP($B14,Table4[],4,FALSE),VLOOKUP($B14,Table5[],4,FALSE)))))</f>
        <v xml:space="preserve">     • 0 is always the current academic year (e.g., 2020-2021)
     • Positive 1 is the academic year prior to the current year (e.g., 2019-2020)
     • Negative 1 is the academic year after the current year (e.g., 2021-2022)</v>
      </c>
      <c r="K14" s="5" t="str">
        <f>IF($C14="X",VLOOKUP($B14,Table1[],5,FALSE),IF($D14="X",VLOOKUP($B14,Table2[],5,FALSE),IF($E14="X",VLOOKUP($B14,Table3[],5,FALSE),IF($F14="X",VLOOKUP($B14,Table4[],5,FALSE),VLOOKUP($B14,Table5[],5,FALSE)))))</f>
        <v>NOTES ON USING THIS ELEMENT: Incorporate this dimension to create reports that automatically updates each new academic year.</v>
      </c>
      <c r="L14" s="5" t="str">
        <f>IF($C14="X",VLOOKUP($B14,Table1[],6,FALSE),IF($D14="X",VLOOKUP($B14,Table2[],6,FALSE),IF($E14="X",VLOOKUP($B14,Table3[],6,FALSE),IF($F14="X",VLOOKUP($B14,Table4[],6,FALSE),VLOOKUP($B14,Table5[],6,FALSE)))))</f>
        <v>[N/A]</v>
      </c>
      <c r="M14" t="s">
        <v>23</v>
      </c>
      <c r="P14" t="s">
        <v>24</v>
      </c>
      <c r="S14" s="89"/>
    </row>
    <row r="15" spans="1:22" x14ac:dyDescent="0.25">
      <c r="A15" s="84">
        <v>7</v>
      </c>
      <c r="B15" s="3" t="s">
        <v>30</v>
      </c>
      <c r="C15" s="78" t="str">
        <f>IF(IFERROR(VLOOKUP('Unified Metrics'!B15,Table1[],1,FALSE),"")="","","X")</f>
        <v/>
      </c>
      <c r="D15" s="78" t="str">
        <f>IF(IFERROR(VLOOKUP('Unified Metrics'!B15,Table2[],1,FALSE),"")="","","X")</f>
        <v/>
      </c>
      <c r="E15" s="78" t="str">
        <f>IF(IFERROR(VLOOKUP('Unified Metrics'!B15,Table3[],1,FALSE),"")="","","X")</f>
        <v/>
      </c>
      <c r="F15" s="78" t="str">
        <f>IF(IFERROR(VLOOKUP('Unified Metrics'!B15,Table4[],1,FALSE),"")="","","X")</f>
        <v>X</v>
      </c>
      <c r="G15" s="78" t="str">
        <f>IF(IFERROR(VLOOKUP('Unified Metrics'!B15,Table5[],1,FALSE),"")="","","X")</f>
        <v/>
      </c>
      <c r="H15" s="5" t="str">
        <f>IF(C15="X",VLOOKUP(B15,Table1[],2,FALSE),IF(D15="X",VLOOKUP(B15,Table2[],2,FALSE),IF(E15="X",VLOOKUP(B15,Table3[],2,FALSE),IF(F15="X",VLOOKUP(B15,Table4[],2,FALSE),VLOOKUP(B15,Table5[],2,FALSE)))))</f>
        <v>TBD</v>
      </c>
      <c r="I15" s="5" t="str">
        <f>IF($C15="X",VLOOKUP($B15,Table1[],3,FALSE),IF($D15="X",VLOOKUP($B15,Table2[],3,FALSE),IF($E15="X",VLOOKUP($B15,Table3[],3,FALSE),IF($F15="X",VLOOKUP($B15,Table4[],3,FALSE),VLOOKUP($B15,Table5[],3,FALSE)))))</f>
        <v>TBD</v>
      </c>
      <c r="J15" s="5" t="str">
        <f>IF($C15="X",VLOOKUP($B15,Table1[],4,FALSE),IF($D15="X",VLOOKUP($B15,Table2[],4,FALSE),IF($E15="X",VLOOKUP($B15,Table3[],4,FALSE),IF($F15="X",VLOOKUP($B15,Table4[],4,FALSE),VLOOKUP($B15,Table5[],4,FALSE)))))</f>
        <v>TBD</v>
      </c>
      <c r="K15" s="5" t="str">
        <f>IF($C15="X",VLOOKUP($B15,Table1[],5,FALSE),IF($D15="X",VLOOKUP($B15,Table2[],5,FALSE),IF($E15="X",VLOOKUP($B15,Table3[],5,FALSE),IF($F15="X",VLOOKUP($B15,Table4[],5,FALSE),VLOOKUP($B15,Table5[],5,FALSE)))))</f>
        <v>TBD</v>
      </c>
      <c r="L15" s="5" t="str">
        <f>IF($C15="X",VLOOKUP($B15,Table1[],6,FALSE),IF($D15="X",VLOOKUP($B15,Table2[],6,FALSE),IF($E15="X",VLOOKUP($B15,Table3[],6,FALSE),IF($F15="X",VLOOKUP($B15,Table4[],6,FALSE),VLOOKUP($B15,Table5[],6,FALSE)))))</f>
        <v>TBD</v>
      </c>
    </row>
    <row r="16" spans="1:22" ht="270" x14ac:dyDescent="0.25">
      <c r="A16" s="84">
        <v>8</v>
      </c>
      <c r="B16" s="3" t="s">
        <v>31</v>
      </c>
      <c r="C16" s="78" t="str">
        <f>IF(IFERROR(VLOOKUP('Unified Metrics'!B16,Table1[],1,FALSE),"")="","","X")</f>
        <v>X</v>
      </c>
      <c r="D16" s="78" t="str">
        <f>IF(IFERROR(VLOOKUP('Unified Metrics'!B16,Table2[],1,FALSE),"")="","","X")</f>
        <v>X</v>
      </c>
      <c r="E16" s="78" t="str">
        <f>IF(IFERROR(VLOOKUP('Unified Metrics'!B16,Table3[],1,FALSE),"")="","","X")</f>
        <v>X</v>
      </c>
      <c r="F16" s="78" t="str">
        <f>IF(IFERROR(VLOOKUP('Unified Metrics'!B16,Table4[],1,FALSE),"")="","","X")</f>
        <v/>
      </c>
      <c r="G16" s="78" t="str">
        <f>IF(IFERROR(VLOOKUP('Unified Metrics'!B16,Table5[],1,FALSE),"")="","","X")</f>
        <v>X</v>
      </c>
      <c r="H16" s="5" t="str">
        <f>IF(C16="X",VLOOKUP(B16,Table1[],2,FALSE),IF(D16="X",VLOOKUP(B16,Table2[],2,FALSE),IF(E16="X",VLOOKUP(B16,Table3[],2,FALSE),IF(F16="X",VLOOKUP(B16,Table4[],2,FALSE),VLOOKUP(B16,Table5[],2,FALSE)))))</f>
        <v>The degree a student is actively pursuing in their selected program of study.</v>
      </c>
      <c r="I16" s="5" t="str">
        <f>IF($C16="X",VLOOKUP($B16,Table1[],3,FALSE),IF($D16="X",VLOOKUP($B16,Table2[],3,FALSE),IF($E16="X",VLOOKUP($B16,Table3[],3,FALSE),IF($F16="X",VLOOKUP($B16,Table4[],3,FALSE),VLOOKUP($B16,Table5[],3,FALSE)))))</f>
        <v>[N/A]</v>
      </c>
      <c r="J16" s="5" t="str">
        <f>IF($C16="X",VLOOKUP($B16,Table1[],4,FALSE),IF($D16="X",VLOOKUP($B16,Table2[],4,FALSE),IF($E16="X",VLOOKUP($B16,Table3[],4,FALSE),IF($F16="X",VLOOKUP($B16,Table4[],4,FALSE),VLOOKUP($B16,Table5[],4,FALSE)))))</f>
        <v xml:space="preserve">     • AA: Associate of Arts
     • AAT: Associate of Arts in Teaching
     • AS: Associate of Science
     • AAS: Associate of Science in Teaching
     • BA: Bachelor of Arts
     • CA: Certificate
     • CAA: [...]
     • CBA: [...]
     • CC: Certificate of Completion
     • COM: Certificate of Competency
     • CCC, CCD: [...]
     • CERT: Certificate of Proficiency
     • CT: [...]
     • CTF: Certification
     • MA: Master of Arts
     • MS: Master of Science
     • ND: Non-Degree
     • TR: [...]</v>
      </c>
      <c r="K16" s="5" t="str">
        <f>IF($C16="X",VLOOKUP($B16,Table1[],5,FALSE),IF($D16="X",VLOOKUP($B16,Table2[],5,FALSE),IF($E16="X",VLOOKUP($B16,Table3[],5,FALSE),IF($F16="X",VLOOKUP($B16,Table4[],5,FALSE),VLOOKUP($B16,Table5[],5,FALSE)))))</f>
        <v>NOTES ON USING THIS ELEMENT: For college credit, consider only AA, AS, AAT, AST, CA, and CERT. If a student is pursing multiple degrees simultaneously, the reflects degree with the earliest declared date.</v>
      </c>
      <c r="L16" s="5" t="str">
        <f>IF($C16="X",VLOOKUP($B16,Table1[],6,FALSE),IF($D16="X",VLOOKUP($B16,Table2[],6,FALSE),IF($E16="X",VLOOKUP($B16,Table3[],6,FALSE),IF($F16="X",VLOOKUP($B16,Table4[],6,FALSE),VLOOKUP($B16,Table5[],6,FALSE)))))</f>
        <v>[N/A]</v>
      </c>
      <c r="M16" t="s">
        <v>23</v>
      </c>
      <c r="P16" t="s">
        <v>24</v>
      </c>
      <c r="S16" s="89"/>
    </row>
    <row r="17" spans="1:19" ht="60" x14ac:dyDescent="0.25">
      <c r="A17" s="84">
        <v>9</v>
      </c>
      <c r="B17" s="3" t="s">
        <v>32</v>
      </c>
      <c r="C17" s="78" t="str">
        <f>IF(IFERROR(VLOOKUP('Unified Metrics'!B17,Table1[],1,FALSE),"")="","","X")</f>
        <v>X</v>
      </c>
      <c r="D17" s="78" t="str">
        <f>IF(IFERROR(VLOOKUP('Unified Metrics'!B17,Table2[],1,FALSE),"")="","","X")</f>
        <v>X</v>
      </c>
      <c r="E17" s="78" t="str">
        <f>IF(IFERROR(VLOOKUP('Unified Metrics'!B17,Table3[],1,FALSE),"")="","","X")</f>
        <v>X</v>
      </c>
      <c r="F17" s="78" t="str">
        <f>IF(IFERROR(VLOOKUP('Unified Metrics'!B17,Table4[],1,FALSE),"")="","","X")</f>
        <v/>
      </c>
      <c r="G17" s="78" t="str">
        <f>IF(IFERROR(VLOOKUP('Unified Metrics'!B17,Table5[],1,FALSE),"")="","","X")</f>
        <v>X</v>
      </c>
      <c r="H17" s="5" t="str">
        <f>IF(C17="X",VLOOKUP(B17,Table1[],2,FALSE),IF(D17="X",VLOOKUP(B17,Table2[],2,FALSE),IF(E17="X",VLOOKUP(B17,Table3[],2,FALSE),IF(F17="X",VLOOKUP(B17,Table4[],2,FALSE),VLOOKUP(B17,Table5[],2,FALSE)))))</f>
        <v>The currently declared major that a student is actively pursuing as of the selected [Snapshot Date]</v>
      </c>
      <c r="I17" s="5" t="str">
        <f>IF($C17="X",VLOOKUP($B17,Table1[],3,FALSE),IF($D17="X",VLOOKUP($B17,Table2[],3,FALSE),IF($E17="X",VLOOKUP($B17,Table3[],3,FALSE),IF($F17="X",VLOOKUP($B17,Table4[],3,FALSE),VLOOKUP($B17,Table5[],3,FALSE)))))</f>
        <v>[N/A]</v>
      </c>
      <c r="J17" s="5" t="str">
        <f>IF($C17="X",VLOOKUP($B17,Table1[],4,FALSE),IF($D17="X",VLOOKUP($B17,Table2[],4,FALSE),IF($E17="X",VLOOKUP($B17,Table3[],4,FALSE),IF($F17="X",VLOOKUP($B17,Table4[],4,FALSE),VLOOKUP($B17,Table5[],4,FALSE)))))</f>
        <v>[See Majors Worksheet in Data Warehouse Dictionary]</v>
      </c>
      <c r="K17" s="5" t="str">
        <f>IF($C17="X",VLOOKUP($B17,Table1[],5,FALSE),IF($D17="X",VLOOKUP($B17,Table2[],5,FALSE),IF($E17="X",VLOOKUP($B17,Table3[],5,FALSE),IF($F17="X",VLOOKUP($B17,Table4[],5,FALSE),VLOOKUP($B17,Table5[],5,FALSE)))))</f>
        <v>NOTES ON USING THIS ELEMENT: If a student had declared multiple majors, this will reflect the major with the earliest declared date.</v>
      </c>
      <c r="L17" s="5" t="str">
        <f>IF($C17="X",VLOOKUP($B17,Table1[],6,FALSE),IF($D17="X",VLOOKUP($B17,Table2[],6,FALSE),IF($E17="X",VLOOKUP($B17,Table3[],6,FALSE),IF($F17="X",VLOOKUP($B17,Table4[],6,FALSE),VLOOKUP($B17,Table5[],6,FALSE)))))</f>
        <v>[N/A]</v>
      </c>
      <c r="M17" t="s">
        <v>23</v>
      </c>
      <c r="P17" t="s">
        <v>24</v>
      </c>
      <c r="S17" s="89"/>
    </row>
    <row r="18" spans="1:19" x14ac:dyDescent="0.25">
      <c r="A18" s="84">
        <v>10</v>
      </c>
      <c r="B18" s="3" t="s">
        <v>33</v>
      </c>
      <c r="C18" s="78" t="str">
        <f>IF(IFERROR(VLOOKUP('Unified Metrics'!B18,Table1[],1,FALSE),"")="","","X")</f>
        <v/>
      </c>
      <c r="D18" s="78" t="str">
        <f>IF(IFERROR(VLOOKUP('Unified Metrics'!B18,Table2[],1,FALSE),"")="","","X")</f>
        <v/>
      </c>
      <c r="E18" s="78" t="str">
        <f>IF(IFERROR(VLOOKUP('Unified Metrics'!B18,Table3[],1,FALSE),"")="","","X")</f>
        <v/>
      </c>
      <c r="F18" s="78" t="str">
        <f>IF(IFERROR(VLOOKUP('Unified Metrics'!B18,Table4[],1,FALSE),"")="","","X")</f>
        <v>X</v>
      </c>
      <c r="G18" s="78" t="str">
        <f>IF(IFERROR(VLOOKUP('Unified Metrics'!B18,Table5[],1,FALSE),"")="","","X")</f>
        <v/>
      </c>
      <c r="H18" s="5" t="str">
        <f>IF(C18="X",VLOOKUP(B18,Table1[],2,FALSE),IF(D18="X",VLOOKUP(B18,Table2[],2,FALSE),IF(E18="X",VLOOKUP(B18,Table3[],2,FALSE),IF(F18="X",VLOOKUP(B18,Table4[],2,FALSE),VLOOKUP(B18,Table5[],2,FALSE)))))</f>
        <v>TBD</v>
      </c>
      <c r="I18" s="5" t="str">
        <f>IF($C18="X",VLOOKUP($B18,Table1[],3,FALSE),IF($D18="X",VLOOKUP($B18,Table2[],3,FALSE),IF($E18="X",VLOOKUP($B18,Table3[],3,FALSE),IF($F18="X",VLOOKUP($B18,Table4[],3,FALSE),VLOOKUP($B18,Table5[],3,FALSE)))))</f>
        <v>TBD</v>
      </c>
      <c r="J18" s="5" t="str">
        <f>IF($C18="X",VLOOKUP($B18,Table1[],4,FALSE),IF($D18="X",VLOOKUP($B18,Table2[],4,FALSE),IF($E18="X",VLOOKUP($B18,Table3[],4,FALSE),IF($F18="X",VLOOKUP($B18,Table4[],4,FALSE),VLOOKUP($B18,Table5[],4,FALSE)))))</f>
        <v>TBD</v>
      </c>
      <c r="K18" s="5" t="str">
        <f>IF($C18="X",VLOOKUP($B18,Table1[],5,FALSE),IF($D18="X",VLOOKUP($B18,Table2[],5,FALSE),IF($E18="X",VLOOKUP($B18,Table3[],5,FALSE),IF($F18="X",VLOOKUP($B18,Table4[],5,FALSE),VLOOKUP($B18,Table5[],5,FALSE)))))</f>
        <v>TBD</v>
      </c>
      <c r="L18" s="5" t="str">
        <f>IF($C18="X",VLOOKUP($B18,Table1[],6,FALSE),IF($D18="X",VLOOKUP($B18,Table2[],6,FALSE),IF($E18="X",VLOOKUP($B18,Table3[],6,FALSE),IF($F18="X",VLOOKUP($B18,Table4[],6,FALSE),VLOOKUP($B18,Table5[],6,FALSE)))))</f>
        <v>TBD</v>
      </c>
    </row>
    <row r="19" spans="1:19" x14ac:dyDescent="0.25">
      <c r="A19" s="84">
        <v>11</v>
      </c>
      <c r="B19" s="3" t="s">
        <v>34</v>
      </c>
      <c r="C19" s="78" t="str">
        <f>IF(IFERROR(VLOOKUP('Unified Metrics'!B19,Table1[],1,FALSE),"")="","","X")</f>
        <v/>
      </c>
      <c r="D19" s="78" t="str">
        <f>IF(IFERROR(VLOOKUP('Unified Metrics'!B19,Table2[],1,FALSE),"")="","","X")</f>
        <v/>
      </c>
      <c r="E19" s="78" t="str">
        <f>IF(IFERROR(VLOOKUP('Unified Metrics'!B19,Table3[],1,FALSE),"")="","","X")</f>
        <v/>
      </c>
      <c r="F19" s="78" t="str">
        <f>IF(IFERROR(VLOOKUP('Unified Metrics'!B19,Table4[],1,FALSE),"")="","","X")</f>
        <v>X</v>
      </c>
      <c r="G19" s="78" t="str">
        <f>IF(IFERROR(VLOOKUP('Unified Metrics'!B19,Table5[],1,FALSE),"")="","","X")</f>
        <v/>
      </c>
      <c r="H19" s="5" t="str">
        <f>IF(C19="X",VLOOKUP(B19,Table1[],2,FALSE),IF(D19="X",VLOOKUP(B19,Table2[],2,FALSE),IF(E19="X",VLOOKUP(B19,Table3[],2,FALSE),IF(F19="X",VLOOKUP(B19,Table4[],2,FALSE),VLOOKUP(B19,Table5[],2,FALSE)))))</f>
        <v>TBD</v>
      </c>
      <c r="I19" s="5" t="str">
        <f>IF($C19="X",VLOOKUP($B19,Table1[],3,FALSE),IF($D19="X",VLOOKUP($B19,Table2[],3,FALSE),IF($E19="X",VLOOKUP($B19,Table3[],3,FALSE),IF($F19="X",VLOOKUP($B19,Table4[],3,FALSE),VLOOKUP($B19,Table5[],3,FALSE)))))</f>
        <v>TBD</v>
      </c>
      <c r="J19" s="5" t="str">
        <f>IF($C19="X",VLOOKUP($B19,Table1[],4,FALSE),IF($D19="X",VLOOKUP($B19,Table2[],4,FALSE),IF($E19="X",VLOOKUP($B19,Table3[],4,FALSE),IF($F19="X",VLOOKUP($B19,Table4[],4,FALSE),VLOOKUP($B19,Table5[],4,FALSE)))))</f>
        <v>TBD</v>
      </c>
      <c r="K19" s="5" t="str">
        <f>IF($C19="X",VLOOKUP($B19,Table1[],5,FALSE),IF($D19="X",VLOOKUP($B19,Table2[],5,FALSE),IF($E19="X",VLOOKUP($B19,Table3[],5,FALSE),IF($F19="X",VLOOKUP($B19,Table4[],5,FALSE),VLOOKUP($B19,Table5[],5,FALSE)))))</f>
        <v>TBD</v>
      </c>
      <c r="L19" s="5" t="str">
        <f>IF($C19="X",VLOOKUP($B19,Table1[],6,FALSE),IF($D19="X",VLOOKUP($B19,Table2[],6,FALSE),IF($E19="X",VLOOKUP($B19,Table3[],6,FALSE),IF($F19="X",VLOOKUP($B19,Table4[],6,FALSE),VLOOKUP($B19,Table5[],6,FALSE)))))</f>
        <v>TBD</v>
      </c>
    </row>
    <row r="20" spans="1:19" x14ac:dyDescent="0.25">
      <c r="A20" s="84">
        <v>12</v>
      </c>
      <c r="B20" s="3" t="s">
        <v>35</v>
      </c>
      <c r="C20" s="78" t="str">
        <f>IF(IFERROR(VLOOKUP('Unified Metrics'!B20,Table1[],1,FALSE),"")="","","X")</f>
        <v/>
      </c>
      <c r="D20" s="78" t="str">
        <f>IF(IFERROR(VLOOKUP('Unified Metrics'!B20,Table2[],1,FALSE),"")="","","X")</f>
        <v/>
      </c>
      <c r="E20" s="78" t="str">
        <f>IF(IFERROR(VLOOKUP('Unified Metrics'!B20,Table3[],1,FALSE),"")="","","X")</f>
        <v/>
      </c>
      <c r="F20" s="78" t="str">
        <f>IF(IFERROR(VLOOKUP('Unified Metrics'!B20,Table4[],1,FALSE),"")="","","X")</f>
        <v>X</v>
      </c>
      <c r="G20" s="78" t="str">
        <f>IF(IFERROR(VLOOKUP('Unified Metrics'!B20,Table5[],1,FALSE),"")="","","X")</f>
        <v/>
      </c>
      <c r="H20" s="5" t="str">
        <f>IF(C20="X",VLOOKUP(B20,Table1[],2,FALSE),IF(D20="X",VLOOKUP(B20,Table2[],2,FALSE),IF(E20="X",VLOOKUP(B20,Table3[],2,FALSE),IF(F20="X",VLOOKUP(B20,Table4[],2,FALSE),VLOOKUP(B20,Table5[],2,FALSE)))))</f>
        <v>TBD</v>
      </c>
      <c r="I20" s="5" t="str">
        <f>IF($C20="X",VLOOKUP($B20,Table1[],3,FALSE),IF($D20="X",VLOOKUP($B20,Table2[],3,FALSE),IF($E20="X",VLOOKUP($B20,Table3[],3,FALSE),IF($F20="X",VLOOKUP($B20,Table4[],3,FALSE),VLOOKUP($B20,Table5[],3,FALSE)))))</f>
        <v>TBD</v>
      </c>
      <c r="J20" s="5" t="str">
        <f>IF($C20="X",VLOOKUP($B20,Table1[],4,FALSE),IF($D20="X",VLOOKUP($B20,Table2[],4,FALSE),IF($E20="X",VLOOKUP($B20,Table3[],4,FALSE),IF($F20="X",VLOOKUP($B20,Table4[],4,FALSE),VLOOKUP($B20,Table5[],4,FALSE)))))</f>
        <v>TBD</v>
      </c>
      <c r="K20" s="5" t="str">
        <f>IF($C20="X",VLOOKUP($B20,Table1[],5,FALSE),IF($D20="X",VLOOKUP($B20,Table2[],5,FALSE),IF($E20="X",VLOOKUP($B20,Table3[],5,FALSE),IF($F20="X",VLOOKUP($B20,Table4[],5,FALSE),VLOOKUP($B20,Table5[],5,FALSE)))))</f>
        <v>TBD</v>
      </c>
      <c r="L20" s="5" t="str">
        <f>IF($C20="X",VLOOKUP($B20,Table1[],6,FALSE),IF($D20="X",VLOOKUP($B20,Table2[],6,FALSE),IF($E20="X",VLOOKUP($B20,Table3[],6,FALSE),IF($F20="X",VLOOKUP($B20,Table4[],6,FALSE),VLOOKUP($B20,Table5[],6,FALSE)))))</f>
        <v>TBD</v>
      </c>
    </row>
    <row r="21" spans="1:19" ht="30" x14ac:dyDescent="0.25">
      <c r="A21" s="84">
        <v>13</v>
      </c>
      <c r="B21" s="3" t="s">
        <v>36</v>
      </c>
      <c r="C21" s="78" t="str">
        <f>IF(IFERROR(VLOOKUP('Unified Metrics'!B21,Table1[],1,FALSE),"")="","","X")</f>
        <v>X</v>
      </c>
      <c r="D21" s="78" t="str">
        <f>IF(IFERROR(VLOOKUP('Unified Metrics'!B21,Table2[],1,FALSE),"")="","","X")</f>
        <v>X</v>
      </c>
      <c r="E21" s="78" t="str">
        <f>IF(IFERROR(VLOOKUP('Unified Metrics'!B21,Table3[],1,FALSE),"")="","","X")</f>
        <v>X</v>
      </c>
      <c r="F21" s="78" t="str">
        <f>IF(IFERROR(VLOOKUP('Unified Metrics'!B21,Table4[],1,FALSE),"")="","","X")</f>
        <v/>
      </c>
      <c r="G21" s="78" t="str">
        <f>IF(IFERROR(VLOOKUP('Unified Metrics'!B21,Table5[],1,FALSE),"")="","","X")</f>
        <v/>
      </c>
      <c r="H21" s="5" t="str">
        <f>IF(C21="X",VLOOKUP(B21,Table1[],2,FALSE),IF(D21="X",VLOOKUP(B21,Table2[],2,FALSE),IF(E21="X",VLOOKUP(B21,Table3[],2,FALSE),IF(F21="X",VLOOKUP(B21,Table4[],2,FALSE),VLOOKUP(B21,Table5[],2,FALSE)))))</f>
        <v>Calculated from the student's birth date as of the most recently passed Census Date.</v>
      </c>
      <c r="I21" s="5" t="str">
        <f>IF($C21="X",VLOOKUP($B21,Table1[],3,FALSE),IF($D21="X",VLOOKUP($B21,Table2[],3,FALSE),IF($E21="X",VLOOKUP($B21,Table3[],3,FALSE),IF($F21="X",VLOOKUP($B21,Table4[],3,FALSE),VLOOKUP($B21,Table5[],3,FALSE)))))</f>
        <v>[N/A]</v>
      </c>
      <c r="J21" s="5" t="str">
        <f>IF($C21="X",VLOOKUP($B21,Table1[],4,FALSE),IF($D21="X",VLOOKUP($B21,Table2[],4,FALSE),IF($E21="X",VLOOKUP($B21,Table3[],4,FALSE),IF($F21="X",VLOOKUP($B21,Table4[],4,FALSE),VLOOKUP($B21,Table5[],4,FALSE)))))</f>
        <v>[N/A]</v>
      </c>
      <c r="K21" s="5" t="str">
        <f>IF($C21="X",VLOOKUP($B21,Table1[],5,FALSE),IF($D21="X",VLOOKUP($B21,Table2[],5,FALSE),IF($E21="X",VLOOKUP($B21,Table3[],5,FALSE),IF($F21="X",VLOOKUP($B21,Table4[],5,FALSE),VLOOKUP($B21,Table5[],5,FALSE)))))</f>
        <v>[N/A]</v>
      </c>
      <c r="L21" s="5" t="str">
        <f>IF($C21="X",VLOOKUP($B21,Table1[],6,FALSE),IF($D21="X",VLOOKUP($B21,Table2[],6,FALSE),IF($E21="X",VLOOKUP($B21,Table3[],6,FALSE),IF($F21="X",VLOOKUP($B21,Table4[],6,FALSE),VLOOKUP($B21,Table5[],6,FALSE)))))</f>
        <v>[N/A]</v>
      </c>
      <c r="M21" t="s">
        <v>37</v>
      </c>
      <c r="P21" t="s">
        <v>24</v>
      </c>
      <c r="S21" s="89"/>
    </row>
    <row r="22" spans="1:19" ht="90" x14ac:dyDescent="0.25">
      <c r="A22" s="84">
        <v>14</v>
      </c>
      <c r="B22" s="3" t="s">
        <v>38</v>
      </c>
      <c r="C22" s="78" t="str">
        <f>IF(IFERROR(VLOOKUP('Unified Metrics'!B22,Table1[],1,FALSE),"")="","","X")</f>
        <v/>
      </c>
      <c r="D22" s="78" t="str">
        <f>IF(IFERROR(VLOOKUP('Unified Metrics'!B22,Table2[],1,FALSE),"")="","","X")</f>
        <v/>
      </c>
      <c r="E22" s="78" t="str">
        <f>IF(IFERROR(VLOOKUP('Unified Metrics'!B22,Table3[],1,FALSE),"")="","","X")</f>
        <v/>
      </c>
      <c r="F22" s="78" t="str">
        <f>IF(IFERROR(VLOOKUP('Unified Metrics'!B22,Table4[],1,FALSE),"")="","","X")</f>
        <v/>
      </c>
      <c r="G22" s="78" t="str">
        <f>IF(IFERROR(VLOOKUP('Unified Metrics'!B22,Table5[],1,FALSE),"")="","","X")</f>
        <v>X</v>
      </c>
      <c r="H22" s="5" t="str">
        <f>IF(C22="X",VLOOKUP(B22,Table1[],2,FALSE),IF(D22="X",VLOOKUP(B22,Table2[],2,FALSE),IF(E22="X",VLOOKUP(B22,Table3[],2,FALSE),IF(F22="X",VLOOKUP(B22,Table4[],2,FALSE),VLOOKUP(B22,Table5[],2,FALSE)))))</f>
        <v>The age of selected students as of the last day of the term in which the award was conferred.</v>
      </c>
      <c r="I22" s="5" t="str">
        <f>IF($C22="X",VLOOKUP($B22,Table1[],3,FALSE),IF($D22="X",VLOOKUP($B22,Table2[],3,FALSE),IF($E22="X",VLOOKUP($B22,Table3[],3,FALSE),IF($F22="X",VLOOKUP($B22,Table4[],3,FALSE),VLOOKUP($B22,Table5[],3,FALSE)))))</f>
        <v>[N/A]</v>
      </c>
      <c r="J22" s="5" t="str">
        <f>IF($C22="X",VLOOKUP($B22,Table1[],4,FALSE),IF($D22="X",VLOOKUP($B22,Table2[],4,FALSE),IF($E22="X",VLOOKUP($B22,Table3[],4,FALSE),IF($F22="X",VLOOKUP($B22,Table4[],4,FALSE),VLOOKUP($B22,Table5[],4,FALSE)))))</f>
        <v xml:space="preserve">     • …
     • 18
     • 19
     • 20
     • 21
     • etc</v>
      </c>
      <c r="K22" s="5" t="str">
        <f>IF($C22="X",VLOOKUP($B22,Table1[],5,FALSE),IF($D22="X",VLOOKUP($B22,Table2[],5,FALSE),IF($E22="X",VLOOKUP($B22,Table3[],5,FALSE),IF($F22="X",VLOOKUP($B22,Table4[],5,FALSE),VLOOKUP($B22,Table5[],5,FALSE)))))</f>
        <v>[N/A]</v>
      </c>
      <c r="L22" s="5" t="str">
        <f>IF($C22="X",VLOOKUP($B22,Table1[],6,FALSE),IF($D22="X",VLOOKUP($B22,Table2[],6,FALSE),IF($E22="X",VLOOKUP($B22,Table3[],6,FALSE),IF($F22="X",VLOOKUP($B22,Table4[],6,FALSE),VLOOKUP($B22,Table5[],6,FALSE)))))</f>
        <v>[N/A]</v>
      </c>
      <c r="M22" t="s">
        <v>37</v>
      </c>
      <c r="P22" t="s">
        <v>24</v>
      </c>
      <c r="S22" s="89"/>
    </row>
    <row r="23" spans="1:19" ht="135" x14ac:dyDescent="0.25">
      <c r="A23" s="84">
        <v>15</v>
      </c>
      <c r="B23" s="3" t="s">
        <v>39</v>
      </c>
      <c r="C23" s="78" t="str">
        <f>IF(IFERROR(VLOOKUP('Unified Metrics'!B23,Table1[],1,FALSE),"")="","","X")</f>
        <v>X</v>
      </c>
      <c r="D23" s="78" t="str">
        <f>IF(IFERROR(VLOOKUP('Unified Metrics'!B23,Table2[],1,FALSE),"")="","","X")</f>
        <v>X</v>
      </c>
      <c r="E23" s="78" t="str">
        <f>IF(IFERROR(VLOOKUP('Unified Metrics'!B23,Table3[],1,FALSE),"")="","","X")</f>
        <v>X</v>
      </c>
      <c r="F23" s="78" t="str">
        <f>IF(IFERROR(VLOOKUP('Unified Metrics'!B23,Table4[],1,FALSE),"")="","","X")</f>
        <v/>
      </c>
      <c r="G23" s="78" t="str">
        <f>IF(IFERROR(VLOOKUP('Unified Metrics'!B23,Table5[],1,FALSE),"")="","","X")</f>
        <v/>
      </c>
      <c r="H23" s="5" t="str">
        <f>IF(C23="X",VLOOKUP(B23,Table1[],2,FALSE),IF(D23="X",VLOOKUP(B23,Table2[],2,FALSE),IF(E23="X",VLOOKUP(B23,Table3[],2,FALSE),IF(F23="X",VLOOKUP(B23,Table4[],2,FALSE),VLOOKUP(B23,Table5[],2,FALSE)))))</f>
        <v>Intervals which describe a student's age as of Census Date of the selected academic term(s).</v>
      </c>
      <c r="I23" s="5" t="str">
        <f>IF($C23="X",VLOOKUP($B23,Table1[],3,FALSE),IF($D23="X",VLOOKUP($B23,Table2[],3,FALSE),IF($E23="X",VLOOKUP($B23,Table3[],3,FALSE),IF($F23="X",VLOOKUP($B23,Table4[],3,FALSE),VLOOKUP($B23,Table5[],3,FALSE)))))</f>
        <v>[N/A]</v>
      </c>
      <c r="J23" s="5" t="str">
        <f>IF($C23="X",VLOOKUP($B23,Table1[],4,FALSE),IF($D23="X",VLOOKUP($B23,Table2[],4,FALSE),IF($E23="X",VLOOKUP($B23,Table3[],4,FALSE),IF($F23="X",VLOOKUP($B23,Table4[],4,FALSE),VLOOKUP($B23,Table5[],4,FALSE)))))</f>
        <v xml:space="preserve">     • 0-13
     • 14-17
     • 18-19
     • 20-21
     • 22-24
     • 25-29
     • 30-39
     • 40-49
     • etc.</v>
      </c>
      <c r="K23" s="5" t="str">
        <f>IF($C23="X",VLOOKUP($B23,Table1[],5,FALSE),IF($D23="X",VLOOKUP($B23,Table2[],5,FALSE),IF($E23="X",VLOOKUP($B23,Table3[],5,FALSE),IF($F23="X",VLOOKUP($B23,Table4[],5,FALSE),VLOOKUP($B23,Table5[],5,FALSE)))))</f>
        <v>[N/A]</v>
      </c>
      <c r="L23" s="5" t="str">
        <f>IF($C23="X",VLOOKUP($B23,Table1[],6,FALSE),IF($D23="X",VLOOKUP($B23,Table2[],6,FALSE),IF($E23="X",VLOOKUP($B23,Table3[],6,FALSE),IF($F23="X",VLOOKUP($B23,Table4[],6,FALSE),VLOOKUP($B23,Table5[],6,FALSE)))))</f>
        <v>[N/A]</v>
      </c>
      <c r="M23" t="s">
        <v>37</v>
      </c>
      <c r="P23" t="s">
        <v>24</v>
      </c>
      <c r="S23" s="89"/>
    </row>
    <row r="24" spans="1:19" ht="135" x14ac:dyDescent="0.25">
      <c r="A24" s="84">
        <v>16</v>
      </c>
      <c r="B24" s="3" t="s">
        <v>40</v>
      </c>
      <c r="C24" s="78" t="str">
        <f>IF(IFERROR(VLOOKUP('Unified Metrics'!B24,Table1[],1,FALSE),"")="","","X")</f>
        <v/>
      </c>
      <c r="D24" s="78" t="str">
        <f>IF(IFERROR(VLOOKUP('Unified Metrics'!B24,Table2[],1,FALSE),"")="","","X")</f>
        <v/>
      </c>
      <c r="E24" s="78" t="str">
        <f>IF(IFERROR(VLOOKUP('Unified Metrics'!B24,Table3[],1,FALSE),"")="","","X")</f>
        <v/>
      </c>
      <c r="F24" s="78" t="str">
        <f>IF(IFERROR(VLOOKUP('Unified Metrics'!B24,Table4[],1,FALSE),"")="","","X")</f>
        <v/>
      </c>
      <c r="G24" s="78" t="str">
        <f>IF(IFERROR(VLOOKUP('Unified Metrics'!B24,Table5[],1,FALSE),"")="","","X")</f>
        <v>X</v>
      </c>
      <c r="H24" s="5" t="str">
        <f>IF(C24="X",VLOOKUP(B24,Table1[],2,FALSE),IF(D24="X",VLOOKUP(B24,Table2[],2,FALSE),IF(E24="X",VLOOKUP(B24,Table3[],2,FALSE),IF(F24="X",VLOOKUP(B24,Table4[],2,FALSE),VLOOKUP(B24,Table5[],2,FALSE)))))</f>
        <v>Intervals which describe a student's age as of Census Date of the selected academic term(s).</v>
      </c>
      <c r="I24" s="5" t="str">
        <f>IF($C24="X",VLOOKUP($B24,Table1[],3,FALSE),IF($D24="X",VLOOKUP($B24,Table2[],3,FALSE),IF($E24="X",VLOOKUP($B24,Table3[],3,FALSE),IF($F24="X",VLOOKUP($B24,Table4[],3,FALSE),VLOOKUP($B24,Table5[],3,FALSE)))))</f>
        <v>[N/A]</v>
      </c>
      <c r="J24" s="5" t="str">
        <f>IF($C24="X",VLOOKUP($B24,Table1[],4,FALSE),IF($D24="X",VLOOKUP($B24,Table2[],4,FALSE),IF($E24="X",VLOOKUP($B24,Table3[],4,FALSE),IF($F24="X",VLOOKUP($B24,Table4[],4,FALSE),VLOOKUP($B24,Table5[],4,FALSE)))))</f>
        <v xml:space="preserve">     • 0-13
     • 14-17
     • 18-19
     • 20-21
     • 22-24
     • 25-29
     • 30-39
     • 40-49
     • etc.</v>
      </c>
      <c r="K24" s="5" t="str">
        <f>IF($C24="X",VLOOKUP($B24,Table1[],5,FALSE),IF($D24="X",VLOOKUP($B24,Table2[],5,FALSE),IF($E24="X",VLOOKUP($B24,Table3[],5,FALSE),IF($F24="X",VLOOKUP($B24,Table4[],5,FALSE),VLOOKUP($B24,Table5[],5,FALSE)))))</f>
        <v>[N/A]</v>
      </c>
      <c r="L24" s="5" t="str">
        <f>IF($C24="X",VLOOKUP($B24,Table1[],6,FALSE),IF($D24="X",VLOOKUP($B24,Table2[],6,FALSE),IF($E24="X",VLOOKUP($B24,Table3[],6,FALSE),IF($F24="X",VLOOKUP($B24,Table4[],6,FALSE),VLOOKUP($B24,Table5[],6,FALSE)))))</f>
        <v>[N/A]</v>
      </c>
      <c r="M24" t="s">
        <v>37</v>
      </c>
      <c r="P24" t="s">
        <v>24</v>
      </c>
      <c r="S24" s="89"/>
    </row>
    <row r="25" spans="1:19" ht="45" x14ac:dyDescent="0.25">
      <c r="A25" s="84">
        <v>17</v>
      </c>
      <c r="B25" s="3" t="s">
        <v>41</v>
      </c>
      <c r="C25" s="78" t="str">
        <f>IF(IFERROR(VLOOKUP('Unified Metrics'!B25,Table1[],1,FALSE),"")="","","X")</f>
        <v/>
      </c>
      <c r="D25" s="78" t="str">
        <f>IF(IFERROR(VLOOKUP('Unified Metrics'!B25,Table2[],1,FALSE),"")="","","X")</f>
        <v/>
      </c>
      <c r="E25" s="78" t="str">
        <f>IF(IFERROR(VLOOKUP('Unified Metrics'!B25,Table3[],1,FALSE),"")="","","X")</f>
        <v>X</v>
      </c>
      <c r="F25" s="78" t="str">
        <f>IF(IFERROR(VLOOKUP('Unified Metrics'!B25,Table4[],1,FALSE),"")="","","X")</f>
        <v>X</v>
      </c>
      <c r="G25" s="78" t="str">
        <f>IF(IFERROR(VLOOKUP('Unified Metrics'!B25,Table5[],1,FALSE),"")="","","X")</f>
        <v/>
      </c>
      <c r="H25" s="5" t="str">
        <f>IF(C25="X",VLOOKUP(B25,Table1[],2,FALSE),IF(D25="X",VLOOKUP(B25,Table2[],2,FALSE),IF(E25="X",VLOOKUP(B25,Table3[],2,FALSE),IF(F25="X",VLOOKUP(B25,Table4[],2,FALSE),VLOOKUP(B25,Table5[],2,FALSE)))))</f>
        <v>"Yes/No" flag based on Course Type</v>
      </c>
      <c r="I25" s="5" t="str">
        <f>IF($C25="X",VLOOKUP($B25,Table1[],3,FALSE),IF($D25="X",VLOOKUP($B25,Table2[],3,FALSE),IF($E25="X",VLOOKUP($B25,Table3[],3,FALSE),IF($F25="X",VLOOKUP($B25,Table4[],3,FALSE),VLOOKUP($B25,Table5[],3,FALSE)))))</f>
        <v>[N/A]</v>
      </c>
      <c r="J25" s="5" t="str">
        <f>IF($C25="X",VLOOKUP($B25,Table1[],4,FALSE),IF($D25="X",VLOOKUP($B25,Table2[],4,FALSE),IF($E25="X",VLOOKUP($B25,Table3[],4,FALSE),IF($F25="X",VLOOKUP($B25,Table4[],4,FALSE),VLOOKUP($B25,Table5[],4,FALSE)))))</f>
        <v xml:space="preserve">     • Y: Yes
     • N: No
     • NULL: Unknown</v>
      </c>
      <c r="K25" s="5" t="str">
        <f>IF($C25="X",VLOOKUP($B25,Table1[],5,FALSE),IF($D25="X",VLOOKUP($B25,Table2[],5,FALSE),IF($E25="X",VLOOKUP($B25,Table3[],5,FALSE),IF($F25="X",VLOOKUP($B25,Table4[],5,FALSE),VLOOKUP($B25,Table5[],5,FALSE)))))</f>
        <v>[N/A]</v>
      </c>
      <c r="L25" s="5" t="str">
        <f>IF($C25="X",VLOOKUP($B25,Table1[],6,FALSE),IF($D25="X",VLOOKUP($B25,Table2[],6,FALSE),IF($E25="X",VLOOKUP($B25,Table3[],6,FALSE),IF($F25="X",VLOOKUP($B25,Table4[],6,FALSE),VLOOKUP($B25,Table5[],6,FALSE)))))</f>
        <v>[N/A]</v>
      </c>
    </row>
    <row r="26" spans="1:19" ht="30" x14ac:dyDescent="0.25">
      <c r="A26" s="84">
        <v>18</v>
      </c>
      <c r="B26" s="3" t="s">
        <v>42</v>
      </c>
      <c r="C26" s="78" t="str">
        <f>IF(IFERROR(VLOOKUP('Unified Metrics'!B26,Table1[],1,FALSE),"")="","","X")</f>
        <v/>
      </c>
      <c r="D26" s="78" t="str">
        <f>IF(IFERROR(VLOOKUP('Unified Metrics'!B26,Table2[],1,FALSE),"")="","","X")</f>
        <v>X</v>
      </c>
      <c r="E26" s="78" t="str">
        <f>IF(IFERROR(VLOOKUP('Unified Metrics'!B26,Table3[],1,FALSE),"")="","","X")</f>
        <v>X</v>
      </c>
      <c r="F26" s="78" t="str">
        <f>IF(IFERROR(VLOOKUP('Unified Metrics'!B26,Table4[],1,FALSE),"")="","","X")</f>
        <v/>
      </c>
      <c r="G26" s="78" t="str">
        <f>IF(IFERROR(VLOOKUP('Unified Metrics'!B26,Table5[],1,FALSE),"")="","","X")</f>
        <v/>
      </c>
      <c r="H26" s="5" t="str">
        <f>IF(C26="X",VLOOKUP(B26,Table1[],2,FALSE),IF(D26="X",VLOOKUP(B26,Table2[],2,FALSE),IF(E26="X",VLOOKUP(B26,Table3[],2,FALSE),IF(F26="X",VLOOKUP(B26,Table4[],2,FALSE),VLOOKUP(B26,Table5[],2,FALSE)))))</f>
        <v>The total number of units for which a student has enrolled in classes</v>
      </c>
      <c r="I26" s="5" t="str">
        <f>IF($C26="X",VLOOKUP($B26,Table1[],3,FALSE),IF($D26="X",VLOOKUP($B26,Table2[],3,FALSE),IF($E26="X",VLOOKUP($B26,Table3[],3,FALSE),IF($F26="X",VLOOKUP($B26,Table4[],3,FALSE),VLOOKUP($B26,Table5[],3,FALSE)))))</f>
        <v>Attempted Units = Sum of units for enrolled classes</v>
      </c>
      <c r="J26" s="5" t="str">
        <f>IF($C26="X",VLOOKUP($B26,Table1[],4,FALSE),IF($D26="X",VLOOKUP($B26,Table2[],4,FALSE),IF($E26="X",VLOOKUP($B26,Table3[],4,FALSE),IF($F26="X",VLOOKUP($B26,Table4[],4,FALSE),VLOOKUP($B26,Table5[],4,FALSE)))))</f>
        <v>[N/A]</v>
      </c>
      <c r="K26" s="5" t="str">
        <f>IF($C26="X",VLOOKUP($B26,Table1[],5,FALSE),IF($D26="X",VLOOKUP($B26,Table2[],5,FALSE),IF($E26="X",VLOOKUP($B26,Table3[],5,FALSE),IF($F26="X",VLOOKUP($B26,Table4[],5,FALSE),VLOOKUP($B26,Table5[],5,FALSE)))))</f>
        <v>[N/A]</v>
      </c>
      <c r="L26" s="5" t="str">
        <f>IF($C26="X",VLOOKUP($B26,Table1[],6,FALSE),IF($D26="X",VLOOKUP($B26,Table2[],6,FALSE),IF($E26="X",VLOOKUP($B26,Table3[],6,FALSE),IF($F26="X",VLOOKUP($B26,Table4[],6,FALSE),VLOOKUP($B26,Table5[],6,FALSE)))))</f>
        <v>[N/A]</v>
      </c>
      <c r="M26" t="s">
        <v>37</v>
      </c>
      <c r="P26" t="s">
        <v>24</v>
      </c>
      <c r="S26" s="89"/>
    </row>
    <row r="27" spans="1:19" ht="45" x14ac:dyDescent="0.25">
      <c r="A27" s="84">
        <v>19</v>
      </c>
      <c r="B27" s="3" t="s">
        <v>43</v>
      </c>
      <c r="C27" s="78" t="str">
        <f>IF(IFERROR(VLOOKUP('Unified Metrics'!B27,Table1[],1,FALSE),"")="","","X")</f>
        <v/>
      </c>
      <c r="D27" s="78" t="str">
        <f>IF(IFERROR(VLOOKUP('Unified Metrics'!B27,Table2[],1,FALSE),"")="","","X")</f>
        <v>X</v>
      </c>
      <c r="E27" s="78" t="str">
        <f>IF(IFERROR(VLOOKUP('Unified Metrics'!B27,Table3[],1,FALSE),"")="","","X")</f>
        <v>X</v>
      </c>
      <c r="F27" s="78" t="str">
        <f>IF(IFERROR(VLOOKUP('Unified Metrics'!B27,Table4[],1,FALSE),"")="","","X")</f>
        <v/>
      </c>
      <c r="G27" s="78" t="str">
        <f>IF(IFERROR(VLOOKUP('Unified Metrics'!B27,Table5[],1,FALSE),"")="","","X")</f>
        <v/>
      </c>
      <c r="H27" s="5" t="str">
        <f>IF(C27="X",VLOOKUP(B27,Table1[],2,FALSE),IF(D27="X",VLOOKUP(B27,Table2[],2,FALSE),IF(E27="X",VLOOKUP(B27,Table3[],2,FALSE),IF(F27="X",VLOOKUP(B27,Table4[],2,FALSE),VLOOKUP(B27,Table5[],2,FALSE)))))</f>
        <v>The total number of hours for which a student attended classes</v>
      </c>
      <c r="I27" s="5" t="str">
        <f>IF($C27="X",VLOOKUP($B27,Table1[],3,FALSE),IF($D27="X",VLOOKUP($B27,Table2[],3,FALSE),IF($E27="X",VLOOKUP($B27,Table3[],3,FALSE),IF($F27="X",VLOOKUP($B27,Table4[],3,FALSE),VLOOKUP($B27,Table5[],3,FALSE)))))</f>
        <v>Attended Contact Hours = Sum of attended contact hours for enrolled classes</v>
      </c>
      <c r="J27" s="5" t="str">
        <f>IF($C27="X",VLOOKUP($B27,Table1[],4,FALSE),IF($D27="X",VLOOKUP($B27,Table2[],4,FALSE),IF($E27="X",VLOOKUP($B27,Table3[],4,FALSE),IF($F27="X",VLOOKUP($B27,Table4[],4,FALSE),VLOOKUP($B27,Table5[],4,FALSE)))))</f>
        <v>[N/A]</v>
      </c>
      <c r="K27" s="5" t="str">
        <f>IF($C27="X",VLOOKUP($B27,Table1[],5,FALSE),IF($D27="X",VLOOKUP($B27,Table2[],5,FALSE),IF($E27="X",VLOOKUP($B27,Table3[],5,FALSE),IF($F27="X",VLOOKUP($B27,Table4[],5,FALSE),VLOOKUP($B27,Table5[],5,FALSE)))))</f>
        <v>[N/A]</v>
      </c>
      <c r="L27" s="5" t="str">
        <f>IF($C27="X",VLOOKUP($B27,Table1[],6,FALSE),IF($D27="X",VLOOKUP($B27,Table2[],6,FALSE),IF($E27="X",VLOOKUP($B27,Table3[],6,FALSE),IF($F27="X",VLOOKUP($B27,Table4[],6,FALSE),VLOOKUP($B27,Table5[],6,FALSE)))))</f>
        <v>[N/A]</v>
      </c>
      <c r="M27" t="s">
        <v>37</v>
      </c>
      <c r="P27" t="s">
        <v>24</v>
      </c>
      <c r="S27" s="89"/>
    </row>
    <row r="28" spans="1:19" ht="90" x14ac:dyDescent="0.25">
      <c r="A28" s="84">
        <v>20</v>
      </c>
      <c r="B28" s="3" t="s">
        <v>44</v>
      </c>
      <c r="C28" s="78" t="str">
        <f>IF(IFERROR(VLOOKUP('Unified Metrics'!B28,Table1[],1,FALSE),"")="","","X")</f>
        <v/>
      </c>
      <c r="D28" s="78" t="str">
        <f>IF(IFERROR(VLOOKUP('Unified Metrics'!B28,Table2[],1,FALSE),"")="","","X")</f>
        <v/>
      </c>
      <c r="E28" s="78" t="str">
        <f>IF(IFERROR(VLOOKUP('Unified Metrics'!B28,Table3[],1,FALSE),"")="","","X")</f>
        <v/>
      </c>
      <c r="F28" s="78" t="str">
        <f>IF(IFERROR(VLOOKUP('Unified Metrics'!B28,Table4[],1,FALSE),"")="","","X")</f>
        <v/>
      </c>
      <c r="G28" s="78" t="str">
        <f>IF(IFERROR(VLOOKUP('Unified Metrics'!B28,Table5[],1,FALSE),"")="","","X")</f>
        <v>X</v>
      </c>
      <c r="H28" s="5" t="str">
        <f>IF(C28="X",VLOOKUP(B28,Table1[],2,FALSE),IF(D28="X",VLOOKUP(B28,Table2[],2,FALSE),IF(E28="X",VLOOKUP(B28,Table3[],2,FALSE),IF(F28="X",VLOOKUP(B28,Table4[],2,FALSE),VLOOKUP(B28,Table5[],2,FALSE)))))</f>
        <v>The RSCCD campus associated with awarding a degree. Campuses are represented by the following two-letter values</v>
      </c>
      <c r="I28" s="5" t="str">
        <f>IF($C28="X",VLOOKUP($B28,Table1[],3,FALSE),IF($D28="X",VLOOKUP($B28,Table2[],3,FALSE),IF($E28="X",VLOOKUP($B28,Table3[],3,FALSE),IF($F28="X",VLOOKUP($B28,Table4[],3,FALSE),VLOOKUP($B28,Table5[],3,FALSE)))))</f>
        <v>[N/A]</v>
      </c>
      <c r="J28" s="5" t="str">
        <f>IF($C28="X",VLOOKUP($B28,Table1[],4,FALSE),IF($D28="X",VLOOKUP($B28,Table2[],4,FALSE),IF($E28="X",VLOOKUP($B28,Table3[],4,FALSE),IF($F28="X",VLOOKUP($B28,Table4[],4,FALSE),VLOOKUP($B28,Table5[],4,FALSE)))))</f>
        <v xml:space="preserve">     • Santiago Canyon College
     • Santa Ana College
     • Orange Education Center (OEC)
     • Centenial Education Center (CEC)</v>
      </c>
      <c r="K28" s="5" t="str">
        <f>IF($C28="X",VLOOKUP($B28,Table1[],5,FALSE),IF($D28="X",VLOOKUP($B28,Table2[],5,FALSE),IF($E28="X",VLOOKUP($B28,Table3[],5,FALSE),IF($F28="X",VLOOKUP($B28,Table4[],5,FALSE),VLOOKUP($B28,Table5[],5,FALSE)))))</f>
        <v>NOTES ON USING THIS ELEMENT: Not every [Campus] can award degrees, so there will be differences between [Award Campus], [Course Campus], and [Student Campus].</v>
      </c>
      <c r="L28" s="5" t="str">
        <f>IF($C28="X",VLOOKUP($B28,Table1[],6,FALSE),IF($D28="X",VLOOKUP($B28,Table2[],6,FALSE),IF($E28="X",VLOOKUP($B28,Table3[],6,FALSE),IF($F28="X",VLOOKUP($B28,Table4[],6,FALSE),VLOOKUP($B28,Table5[],6,FALSE)))))</f>
        <v>[N/A]</v>
      </c>
      <c r="M28" t="s">
        <v>23</v>
      </c>
      <c r="P28" t="s">
        <v>24</v>
      </c>
      <c r="S28" s="89"/>
    </row>
    <row r="29" spans="1:19" ht="90" x14ac:dyDescent="0.25">
      <c r="A29" s="84">
        <v>21</v>
      </c>
      <c r="B29" s="3" t="s">
        <v>45</v>
      </c>
      <c r="C29" s="78" t="str">
        <f>IF(IFERROR(VLOOKUP('Unified Metrics'!B29,Table1[],1,FALSE),"")="","","X")</f>
        <v/>
      </c>
      <c r="D29" s="78" t="str">
        <f>IF(IFERROR(VLOOKUP('Unified Metrics'!B29,Table2[],1,FALSE),"")="","","X")</f>
        <v/>
      </c>
      <c r="E29" s="78" t="str">
        <f>IF(IFERROR(VLOOKUP('Unified Metrics'!B29,Table3[],1,FALSE),"")="","","X")</f>
        <v/>
      </c>
      <c r="F29" s="78" t="str">
        <f>IF(IFERROR(VLOOKUP('Unified Metrics'!B29,Table4[],1,FALSE),"")="","","X")</f>
        <v/>
      </c>
      <c r="G29" s="78" t="str">
        <f>IF(IFERROR(VLOOKUP('Unified Metrics'!B29,Table5[],1,FALSE),"")="","","X")</f>
        <v>X</v>
      </c>
      <c r="H29" s="5" t="str">
        <f>IF(C29="X",VLOOKUP(B29,Table1[],2,FALSE),IF(D29="X",VLOOKUP(B29,Table2[],2,FALSE),IF(E29="X",VLOOKUP(B29,Table3[],2,FALSE),IF(F29="X",VLOOKUP(B29,Table4[],2,FALSE),VLOOKUP(B29,Table5[],2,FALSE)))))</f>
        <v>The RSCCD campus associated with awarding a degree. Campuses are represented by the following two-letter values:</v>
      </c>
      <c r="I29" s="5" t="str">
        <f>IF($C29="X",VLOOKUP($B29,Table1[],3,FALSE),IF($D29="X",VLOOKUP($B29,Table2[],3,FALSE),IF($E29="X",VLOOKUP($B29,Table3[],3,FALSE),IF($F29="X",VLOOKUP($B29,Table4[],3,FALSE),VLOOKUP($B29,Table5[],3,FALSE)))))</f>
        <v>[N/A]</v>
      </c>
      <c r="J29" s="5" t="str">
        <f>IF($C29="X",VLOOKUP($B29,Table1[],4,FALSE),IF($D29="X",VLOOKUP($B29,Table2[],4,FALSE),IF($E29="X",VLOOKUP($B29,Table3[],4,FALSE),IF($F29="X",VLOOKUP($B29,Table4[],4,FALSE),VLOOKUP($B29,Table5[],4,FALSE)))))</f>
        <v xml:space="preserve">     • SCC: Santiago Canyon College
     • SAC: Santa Ana College
     • OEC: Orange Education Center
     • CEC: Centennial Education Center</v>
      </c>
      <c r="K29" s="5" t="str">
        <f>IF($C29="X",VLOOKUP($B29,Table1[],5,FALSE),IF($D29="X",VLOOKUP($B29,Table2[],5,FALSE),IF($E29="X",VLOOKUP($B29,Table3[],5,FALSE),IF($F29="X",VLOOKUP($B29,Table4[],5,FALSE),VLOOKUP($B29,Table5[],5,FALSE)))))</f>
        <v>NOTES ON USING THIS ELEMENT: Not every [Campus] can award degrees, so there will be differences between [Award Campus], [Course Campus], and [Student Campus].</v>
      </c>
      <c r="L29" s="5" t="str">
        <f>IF($C29="X",VLOOKUP($B29,Table1[],6,FALSE),IF($D29="X",VLOOKUP($B29,Table2[],6,FALSE),IF($E29="X",VLOOKUP($B29,Table3[],6,FALSE),IF($F29="X",VLOOKUP($B29,Table4[],6,FALSE),VLOOKUP($B29,Table5[],6,FALSE)))))</f>
        <v>[N/A]</v>
      </c>
      <c r="M29" t="s">
        <v>23</v>
      </c>
      <c r="P29" t="s">
        <v>24</v>
      </c>
      <c r="S29" s="89"/>
    </row>
    <row r="30" spans="1:19" ht="60" x14ac:dyDescent="0.25">
      <c r="A30" s="84">
        <v>22</v>
      </c>
      <c r="B30" s="3" t="s">
        <v>46</v>
      </c>
      <c r="C30" s="78" t="str">
        <f>IF(IFERROR(VLOOKUP('Unified Metrics'!B30,Table1[],1,FALSE),"")="","","X")</f>
        <v/>
      </c>
      <c r="D30" s="78" t="str">
        <f>IF(IFERROR(VLOOKUP('Unified Metrics'!B30,Table2[],1,FALSE),"")="","","X")</f>
        <v/>
      </c>
      <c r="E30" s="78" t="str">
        <f>IF(IFERROR(VLOOKUP('Unified Metrics'!B30,Table3[],1,FALSE),"")="","","X")</f>
        <v/>
      </c>
      <c r="F30" s="78" t="str">
        <f>IF(IFERROR(VLOOKUP('Unified Metrics'!B30,Table4[],1,FALSE),"")="","","X")</f>
        <v/>
      </c>
      <c r="G30" s="78" t="str">
        <f>IF(IFERROR(VLOOKUP('Unified Metrics'!B30,Table5[],1,FALSE),"")="","","X")</f>
        <v>X</v>
      </c>
      <c r="H30" s="5" t="str">
        <f>IF(C30="X",VLOOKUP(B30,Table1[],2,FALSE),IF(D30="X",VLOOKUP(B30,Table2[],2,FALSE),IF(E30="X",VLOOKUP(B30,Table3[],2,FALSE),IF(F30="X",VLOOKUP(B30,Table4[],2,FALSE),VLOOKUP(B30,Table5[],2,FALSE)))))</f>
        <v>The year associated with the requirements for the student receiving an award.</v>
      </c>
      <c r="I30" s="5" t="str">
        <f>IF($C30="X",VLOOKUP($B30,Table1[],3,FALSE),IF($D30="X",VLOOKUP($B30,Table2[],3,FALSE),IF($E30="X",VLOOKUP($B30,Table3[],3,FALSE),IF($F30="X",VLOOKUP($B30,Table4[],3,FALSE),VLOOKUP($B30,Table5[],3,FALSE)))))</f>
        <v>[N/A]</v>
      </c>
      <c r="J30" s="5" t="str">
        <f>IF($C30="X",VLOOKUP($B30,Table1[],4,FALSE),IF($D30="X",VLOOKUP($B30,Table2[],4,FALSE),IF($E30="X",VLOOKUP($B30,Table3[],4,FALSE),IF($F30="X",VLOOKUP($B30,Table4[],4,FALSE),VLOOKUP($B30,Table5[],4,FALSE)))))</f>
        <v xml:space="preserve">     • 2021-2022
     • 2020-2021
     • 2019-2020
     • etc…</v>
      </c>
      <c r="K30" s="5" t="str">
        <f>IF($C30="X",VLOOKUP($B30,Table1[],5,FALSE),IF($D30="X",VLOOKUP($B30,Table2[],5,FALSE),IF($E30="X",VLOOKUP($B30,Table3[],5,FALSE),IF($F30="X",VLOOKUP($B30,Table4[],5,FALSE),VLOOKUP($B30,Table5[],5,FALSE)))))</f>
        <v>NOTES ON USING THIS ELEMENT: The Catalog Year begins with the Fall term each year and proceeds through the Summer term.</v>
      </c>
      <c r="L30" s="5" t="str">
        <f>IF($C30="X",VLOOKUP($B30,Table1[],6,FALSE),IF($D30="X",VLOOKUP($B30,Table2[],6,FALSE),IF($E30="X",VLOOKUP($B30,Table3[],6,FALSE),IF($F30="X",VLOOKUP($B30,Table4[],6,FALSE),VLOOKUP($B30,Table5[],6,FALSE)))))</f>
        <v>[N/A]</v>
      </c>
    </row>
    <row r="31" spans="1:19" ht="105" x14ac:dyDescent="0.25">
      <c r="A31" s="84">
        <v>23</v>
      </c>
      <c r="B31" s="3" t="s">
        <v>47</v>
      </c>
      <c r="C31" s="78" t="str">
        <f>IF(IFERROR(VLOOKUP('Unified Metrics'!B31,Table1[],1,FALSE),"")="","","X")</f>
        <v/>
      </c>
      <c r="D31" s="78" t="str">
        <f>IF(IFERROR(VLOOKUP('Unified Metrics'!B31,Table2[],1,FALSE),"")="","","X")</f>
        <v/>
      </c>
      <c r="E31" s="78" t="str">
        <f>IF(IFERROR(VLOOKUP('Unified Metrics'!B31,Table3[],1,FALSE),"")="","","X")</f>
        <v/>
      </c>
      <c r="F31" s="78" t="str">
        <f>IF(IFERROR(VLOOKUP('Unified Metrics'!B31,Table4[],1,FALSE),"")="","","X")</f>
        <v/>
      </c>
      <c r="G31" s="78" t="str">
        <f>IF(IFERROR(VLOOKUP('Unified Metrics'!B31,Table5[],1,FALSE),"")="","","X")</f>
        <v>X</v>
      </c>
      <c r="H31" s="5" t="str">
        <f>IF(C31="X",VLOOKUP(B31,Table1[],2,FALSE),IF(D31="X",VLOOKUP(B31,Table2[],2,FALSE),IF(E31="X",VLOOKUP(B31,Table3[],2,FALSE),IF(F31="X",VLOOKUP(B31,Table4[],2,FALSE),VLOOKUP(B31,Table5[],2,FALSE)))))</f>
        <v>The department that oversees a specific academic subject area.</v>
      </c>
      <c r="I31" s="5" t="str">
        <f>IF($C31="X",VLOOKUP($B31,Table1[],3,FALSE),IF($D31="X",VLOOKUP($B31,Table2[],3,FALSE),IF($E31="X",VLOOKUP($B31,Table3[],3,FALSE),IF($F31="X",VLOOKUP($B31,Table4[],3,FALSE),VLOOKUP($B31,Table5[],3,FALSE)))))</f>
        <v>[N/A]</v>
      </c>
      <c r="J31" s="5" t="str">
        <f>IF($C31="X",VLOOKUP($B31,Table1[],4,FALSE),IF($D31="X",VLOOKUP($B31,Table2[],4,FALSE),IF($E31="X",VLOOKUP($B31,Table3[],4,FALSE),IF($F31="X",VLOOKUP($B31,Table4[],4,FALSE),VLOOKUP($B31,Table5[],4,FALSE)))))</f>
        <v xml:space="preserve">     • Business
     • Biological and Biomedical Sciences
     • Communication and Journalism
     • Computer and Information Sciences
     • Education
     • Engineering
     • etc…</v>
      </c>
      <c r="K31" s="5" t="str">
        <f>IF($C31="X",VLOOKUP($B31,Table1[],5,FALSE),IF($D31="X",VLOOKUP($B31,Table2[],5,FALSE),IF($E31="X",VLOOKUP($B31,Table3[],5,FALSE),IF($F31="X",VLOOKUP($B31,Table4[],5,FALSE),VLOOKUP($B31,Table5[],5,FALSE)))))</f>
        <v>[N/A]</v>
      </c>
      <c r="L31" s="5" t="str">
        <f>IF($C31="X",VLOOKUP($B31,Table1[],6,FALSE),IF($D31="X",VLOOKUP($B31,Table2[],6,FALSE),IF($E31="X",VLOOKUP($B31,Table3[],6,FALSE),IF($F31="X",VLOOKUP($B31,Table4[],6,FALSE),VLOOKUP($B31,Table5[],6,FALSE)))))</f>
        <v>[N/A]</v>
      </c>
      <c r="M31" t="s">
        <v>23</v>
      </c>
      <c r="P31" t="s">
        <v>24</v>
      </c>
      <c r="S31" s="89"/>
    </row>
    <row r="32" spans="1:19" ht="105" x14ac:dyDescent="0.25">
      <c r="A32" s="84">
        <v>24</v>
      </c>
      <c r="B32" s="3" t="s">
        <v>48</v>
      </c>
      <c r="C32" s="78" t="str">
        <f>IF(IFERROR(VLOOKUP('Unified Metrics'!B32,Table1[],1,FALSE),"")="","","X")</f>
        <v/>
      </c>
      <c r="D32" s="78" t="str">
        <f>IF(IFERROR(VLOOKUP('Unified Metrics'!B32,Table2[],1,FALSE),"")="","","X")</f>
        <v/>
      </c>
      <c r="E32" s="78" t="str">
        <f>IF(IFERROR(VLOOKUP('Unified Metrics'!B32,Table3[],1,FALSE),"")="","","X")</f>
        <v/>
      </c>
      <c r="F32" s="78" t="str">
        <f>IF(IFERROR(VLOOKUP('Unified Metrics'!B32,Table4[],1,FALSE),"")="","","X")</f>
        <v/>
      </c>
      <c r="G32" s="78" t="str">
        <f>IF(IFERROR(VLOOKUP('Unified Metrics'!B32,Table5[],1,FALSE),"")="","","X")</f>
        <v>X</v>
      </c>
      <c r="H32" s="5" t="str">
        <f>IF(C32="X",VLOOKUP(B32,Table1[],2,FALSE),IF(D32="X",VLOOKUP(B32,Table2[],2,FALSE),IF(E32="X",VLOOKUP(B32,Table3[],2,FALSE),IF(F32="X",VLOOKUP(B32,Table4[],2,FALSE),VLOOKUP(B32,Table5[],2,FALSE)))))</f>
        <v>The year code that contains a given set of terms, corresponding to the fiscal year for the college.</v>
      </c>
      <c r="I32" s="5" t="str">
        <f>IF($C32="X",VLOOKUP($B32,Table1[],3,FALSE),IF($D32="X",VLOOKUP($B32,Table2[],3,FALSE),IF($E32="X",VLOOKUP($B32,Table3[],3,FALSE),IF($F32="X",VLOOKUP($B32,Table4[],3,FALSE),VLOOKUP($B32,Table5[],3,FALSE)))))</f>
        <v>[N/A]</v>
      </c>
      <c r="J32" s="5" t="str">
        <f>IF($C32="X",VLOOKUP($B32,Table1[],4,FALSE),IF($D32="X",VLOOKUP($B32,Table2[],4,FALSE),IF($E32="X",VLOOKUP($B32,Table3[],4,FALSE),IF($F32="X",VLOOKUP($B32,Table4[],4,FALSE),VLOOKUP($B32,Table5[],4,FALSE)))))</f>
        <v xml:space="preserve">     • 2022
     • 2021
     • 2020
     • 2019
     • etc…</v>
      </c>
      <c r="K32" s="5" t="str">
        <f>IF($C32="X",VLOOKUP($B32,Table1[],5,FALSE),IF($D32="X",VLOOKUP($B32,Table2[],5,FALSE),IF($E32="X",VLOOKUP($B32,Table3[],5,FALSE),IF($F32="X",VLOOKUP($B32,Table4[],5,FALSE),VLOOKUP($B32,Table5[],5,FALSE)))))</f>
        <v>NOTES ON USING THIS ELEMENT: A Fiscal year begins with the Summer term and proceeds through the following Spring. As a result, the fiscal year typically represents the second year in the "Academic Year" value.</v>
      </c>
      <c r="L32" s="5" t="str">
        <f>IF($C32="X",VLOOKUP($B32,Table1[],6,FALSE),IF($D32="X",VLOOKUP($B32,Table2[],6,FALSE),IF($E32="X",VLOOKUP($B32,Table3[],6,FALSE),IF($F32="X",VLOOKUP($B32,Table4[],6,FALSE),VLOOKUP($B32,Table5[],6,FALSE)))))</f>
        <v>[N/A]</v>
      </c>
      <c r="M32" t="s">
        <v>23</v>
      </c>
      <c r="P32" t="s">
        <v>24</v>
      </c>
      <c r="S32" s="89"/>
    </row>
    <row r="33" spans="1:19" ht="90" x14ac:dyDescent="0.25">
      <c r="A33" s="84">
        <v>25</v>
      </c>
      <c r="B33" s="3" t="s">
        <v>49</v>
      </c>
      <c r="C33" s="78" t="str">
        <f>IF(IFERROR(VLOOKUP('Unified Metrics'!B33,Table1[],1,FALSE),"")="","","X")</f>
        <v/>
      </c>
      <c r="D33" s="78" t="str">
        <f>IF(IFERROR(VLOOKUP('Unified Metrics'!B33,Table2[],1,FALSE),"")="","","X")</f>
        <v/>
      </c>
      <c r="E33" s="78" t="str">
        <f>IF(IFERROR(VLOOKUP('Unified Metrics'!B33,Table3[],1,FALSE),"")="","","X")</f>
        <v/>
      </c>
      <c r="F33" s="78" t="str">
        <f>IF(IFERROR(VLOOKUP('Unified Metrics'!B33,Table4[],1,FALSE),"")="","","X")</f>
        <v/>
      </c>
      <c r="G33" s="78" t="str">
        <f>IF(IFERROR(VLOOKUP('Unified Metrics'!B33,Table5[],1,FALSE),"")="","","X")</f>
        <v>X</v>
      </c>
      <c r="H33" s="5" t="str">
        <f>IF(C33="X",VLOOKUP(B33,Table1[],2,FALSE),IF(D33="X",VLOOKUP(B33,Table2[],2,FALSE),IF(E33="X",VLOOKUP(B33,Table3[],2,FALSE),IF(F33="X",VLOOKUP(B33,Table4[],2,FALSE),VLOOKUP(B33,Table5[],2,FALSE)))))</f>
        <v>The MIS Code associated with a given certificate</v>
      </c>
      <c r="I33" s="5" t="str">
        <f>IF($C33="X",VLOOKUP($B33,Table1[],3,FALSE),IF($D33="X",VLOOKUP($B33,Table2[],3,FALSE),IF($E33="X",VLOOKUP($B33,Table3[],3,FALSE),IF($F33="X",VLOOKUP($B33,Table4[],3,FALSE),VLOOKUP($B33,Table5[],3,FALSE)))))</f>
        <v>[N/A]</v>
      </c>
      <c r="J33" s="5" t="str">
        <f>IF($C33="X",VLOOKUP($B33,Table1[],4,FALSE),IF($D33="X",VLOOKUP($B33,Table2[],4,FALSE),IF($E33="X",VLOOKUP($B33,Table3[],4,FALSE),IF($F33="X",VLOOKUP($B33,Table4[],4,FALSE),VLOOKUP($B33,Table5[],4,FALSE)))))</f>
        <v xml:space="preserve">     • L: 18 to less than 30 semester units
     • N: 16 to less than 30 semester units
     • T: 30 to less than 60 semester units
     • F: More than 60 semester units</v>
      </c>
      <c r="K33" s="5" t="str">
        <f>IF($C33="X",VLOOKUP($B33,Table1[],5,FALSE),IF($D33="X",VLOOKUP($B33,Table2[],5,FALSE),IF($E33="X",VLOOKUP($B33,Table3[],5,FALSE),IF($F33="X",VLOOKUP($B33,Table4[],5,FALSE),VLOOKUP($B33,Table5[],5,FALSE)))))</f>
        <v>NOTES ON USING THIS ELEMENT: The number of credits relate to the requirements for the certificate and not the number of units earned by the student while achieving the certificate.</v>
      </c>
      <c r="L33" s="5" t="str">
        <f>IF($C33="X",VLOOKUP($B33,Table1[],6,FALSE),IF($D33="X",VLOOKUP($B33,Table2[],6,FALSE),IF($E33="X",VLOOKUP($B33,Table3[],6,FALSE),IF($F33="X",VLOOKUP($B33,Table4[],6,FALSE),VLOOKUP($B33,Table5[],6,FALSE)))))</f>
        <v>[N/A]</v>
      </c>
      <c r="M33" t="s">
        <v>23</v>
      </c>
      <c r="P33" t="s">
        <v>24</v>
      </c>
      <c r="S33" s="89"/>
    </row>
    <row r="34" spans="1:19" ht="90" x14ac:dyDescent="0.25">
      <c r="A34" s="84">
        <v>26</v>
      </c>
      <c r="B34" s="3" t="s">
        <v>50</v>
      </c>
      <c r="C34" s="78" t="str">
        <f>IF(IFERROR(VLOOKUP('Unified Metrics'!B34,Table1[],1,FALSE),"")="","","X")</f>
        <v/>
      </c>
      <c r="D34" s="78" t="str">
        <f>IF(IFERROR(VLOOKUP('Unified Metrics'!B34,Table2[],1,FALSE),"")="","","X")</f>
        <v/>
      </c>
      <c r="E34" s="78" t="str">
        <f>IF(IFERROR(VLOOKUP('Unified Metrics'!B34,Table3[],1,FALSE),"")="","","X")</f>
        <v/>
      </c>
      <c r="F34" s="78" t="str">
        <f>IF(IFERROR(VLOOKUP('Unified Metrics'!B34,Table4[],1,FALSE),"")="","","X")</f>
        <v/>
      </c>
      <c r="G34" s="78" t="str">
        <f>IF(IFERROR(VLOOKUP('Unified Metrics'!B34,Table5[],1,FALSE),"")="","","X")</f>
        <v>X</v>
      </c>
      <c r="H34" s="5" t="str">
        <f>IF(C34="X",VLOOKUP(B34,Table1[],2,FALSE),IF(D34="X",VLOOKUP(B34,Table2[],2,FALSE),IF(E34="X",VLOOKUP(B34,Table3[],2,FALSE),IF(F34="X",VLOOKUP(B34,Table4[],2,FALSE),VLOOKUP(B34,Table5[],2,FALSE)))))</f>
        <v>The description associated with a program for an awarded credential.</v>
      </c>
      <c r="I34" s="5" t="str">
        <f>IF($C34="X",VLOOKUP($B34,Table1[],3,FALSE),IF($D34="X",VLOOKUP($B34,Table2[],3,FALSE),IF($E34="X",VLOOKUP($B34,Table3[],3,FALSE),IF($F34="X",VLOOKUP($B34,Table4[],3,FALSE),VLOOKUP($B34,Table5[],3,FALSE)))))</f>
        <v>[N/A]</v>
      </c>
      <c r="J34" s="5" t="str">
        <f>IF($C34="X",VLOOKUP($B34,Table1[],4,FALSE),IF($D34="X",VLOOKUP($B34,Table2[],4,FALSE),IF($E34="X",VLOOKUP($B34,Table3[],4,FALSE),IF($F34="X",VLOOKUP($B34,Table4[],4,FALSE),VLOOKUP($B34,Table5[],4,FALSE)))))</f>
        <v xml:space="preserve">     • Certificate of Proficiency
     • Certificate of Completion
     • Associate of Arts
     • Associate of Science
     • Associate of General Studies
     • etc.</v>
      </c>
      <c r="K34" s="5" t="str">
        <f>IF($C34="X",VLOOKUP($B34,Table1[],5,FALSE),IF($D34="X",VLOOKUP($B34,Table2[],5,FALSE),IF($E34="X",VLOOKUP($B34,Table3[],5,FALSE),IF($F34="X",VLOOKUP($B34,Table4[],5,FALSE),VLOOKUP($B34,Table5[],5,FALSE)))))</f>
        <v>[N/A]</v>
      </c>
      <c r="L34" s="5" t="str">
        <f>IF($C34="X",VLOOKUP($B34,Table1[],6,FALSE),IF($D34="X",VLOOKUP($B34,Table2[],6,FALSE),IF($E34="X",VLOOKUP($B34,Table3[],6,FALSE),IF($F34="X",VLOOKUP($B34,Table4[],6,FALSE),VLOOKUP($B34,Table5[],6,FALSE)))))</f>
        <v>[N/A]</v>
      </c>
      <c r="M34" t="s">
        <v>23</v>
      </c>
      <c r="P34" t="s">
        <v>24</v>
      </c>
      <c r="S34" s="89"/>
    </row>
    <row r="35" spans="1:19" ht="90" x14ac:dyDescent="0.25">
      <c r="A35" s="84">
        <v>27</v>
      </c>
      <c r="B35" s="3" t="s">
        <v>51</v>
      </c>
      <c r="C35" s="78" t="str">
        <f>IF(IFERROR(VLOOKUP('Unified Metrics'!B35,Table1[],1,FALSE),"")="","","X")</f>
        <v/>
      </c>
      <c r="D35" s="78" t="str">
        <f>IF(IFERROR(VLOOKUP('Unified Metrics'!B35,Table2[],1,FALSE),"")="","","X")</f>
        <v/>
      </c>
      <c r="E35" s="78" t="str">
        <f>IF(IFERROR(VLOOKUP('Unified Metrics'!B35,Table3[],1,FALSE),"")="","","X")</f>
        <v/>
      </c>
      <c r="F35" s="78" t="str">
        <f>IF(IFERROR(VLOOKUP('Unified Metrics'!B35,Table4[],1,FALSE),"")="","","X")</f>
        <v/>
      </c>
      <c r="G35" s="78" t="str">
        <f>IF(IFERROR(VLOOKUP('Unified Metrics'!B35,Table5[],1,FALSE),"")="","","X")</f>
        <v>X</v>
      </c>
      <c r="H35" s="5" t="str">
        <f>IF(C35="X",VLOOKUP(B35,Table1[],2,FALSE),IF(D35="X",VLOOKUP(B35,Table2[],2,FALSE),IF(E35="X",VLOOKUP(B35,Table3[],2,FALSE),IF(F35="X",VLOOKUP(B35,Table4[],2,FALSE),VLOOKUP(B35,Table5[],2,FALSE)))))</f>
        <v>The code associated with a program for an awarded credential.</v>
      </c>
      <c r="I35" s="5" t="str">
        <f>IF($C35="X",VLOOKUP($B35,Table1[],3,FALSE),IF($D35="X",VLOOKUP($B35,Table2[],3,FALSE),IF($E35="X",VLOOKUP($B35,Table3[],3,FALSE),IF($F35="X",VLOOKUP($B35,Table4[],3,FALSE),VLOOKUP($B35,Table5[],3,FALSE)))))</f>
        <v>[N/A]</v>
      </c>
      <c r="J35" s="5" t="str">
        <f>IF($C35="X",VLOOKUP($B35,Table1[],4,FALSE),IF($D35="X",VLOOKUP($B35,Table2[],4,FALSE),IF($E35="X",VLOOKUP($B35,Table3[],4,FALSE),IF($F35="X",VLOOKUP($B35,Table4[],4,FALSE),VLOOKUP($B35,Table5[],4,FALSE)))))</f>
        <v xml:space="preserve">     • CP: Certificate of Proficiency
     • CC: Certificate of Completion
     • AA: Associate of Arts
     • AS: Associate of Science
     • AGS: Associate of General Studies
     • etc.</v>
      </c>
      <c r="K35" s="5" t="str">
        <f>IF($C35="X",VLOOKUP($B35,Table1[],5,FALSE),IF($D35="X",VLOOKUP($B35,Table2[],5,FALSE),IF($E35="X",VLOOKUP($B35,Table3[],5,FALSE),IF($F35="X",VLOOKUP($B35,Table4[],5,FALSE),VLOOKUP($B35,Table5[],5,FALSE)))))</f>
        <v>[N/A]</v>
      </c>
      <c r="L35" s="5" t="str">
        <f>IF($C35="X",VLOOKUP($B35,Table1[],6,FALSE),IF($D35="X",VLOOKUP($B35,Table2[],6,FALSE),IF($E35="X",VLOOKUP($B35,Table3[],6,FALSE),IF($F35="X",VLOOKUP($B35,Table4[],6,FALSE),VLOOKUP($B35,Table5[],6,FALSE)))))</f>
        <v>[N/A]</v>
      </c>
      <c r="M35" t="s">
        <v>23</v>
      </c>
      <c r="P35" t="s">
        <v>24</v>
      </c>
      <c r="S35" s="89"/>
    </row>
    <row r="36" spans="1:19" ht="135" x14ac:dyDescent="0.25">
      <c r="A36" s="84">
        <v>28</v>
      </c>
      <c r="B36" s="3" t="s">
        <v>52</v>
      </c>
      <c r="C36" s="78" t="str">
        <f>IF(IFERROR(VLOOKUP('Unified Metrics'!B36,Table1[],1,FALSE),"")="","","X")</f>
        <v/>
      </c>
      <c r="D36" s="78" t="str">
        <f>IF(IFERROR(VLOOKUP('Unified Metrics'!B36,Table2[],1,FALSE),"")="","","X")</f>
        <v/>
      </c>
      <c r="E36" s="78" t="str">
        <f>IF(IFERROR(VLOOKUP('Unified Metrics'!B36,Table3[],1,FALSE),"")="","","X")</f>
        <v/>
      </c>
      <c r="F36" s="78" t="str">
        <f>IF(IFERROR(VLOOKUP('Unified Metrics'!B36,Table4[],1,FALSE),"")="","","X")</f>
        <v/>
      </c>
      <c r="G36" s="78" t="str">
        <f>IF(IFERROR(VLOOKUP('Unified Metrics'!B36,Table5[],1,FALSE),"")="","","X")</f>
        <v>X</v>
      </c>
      <c r="H36" s="5" t="str">
        <f>IF(C36="X",VLOOKUP(B36,Table1[],2,FALSE),IF(D36="X",VLOOKUP(B36,Table2[],2,FALSE),IF(E36="X",VLOOKUP(B36,Table3[],2,FALSE),IF(F36="X",VLOOKUP(B36,Table4[],2,FALSE),VLOOKUP(B36,Table5[],2,FALSE)))))</f>
        <v>A grouping of awards into higher level groups.</v>
      </c>
      <c r="I36" s="5" t="str">
        <f>IF($C36="X",VLOOKUP($B36,Table1[],3,FALSE),IF($D36="X",VLOOKUP($B36,Table2[],3,FALSE),IF($E36="X",VLOOKUP($B36,Table3[],3,FALSE),IF($F36="X",VLOOKUP($B36,Table4[],3,FALSE),VLOOKUP($B36,Table5[],3,FALSE)))))</f>
        <v>[N/A]</v>
      </c>
      <c r="J36" s="5" t="str">
        <f>IF($C36="X",VLOOKUP($B36,Table1[],4,FALSE),IF($D36="X",VLOOKUP($B36,Table2[],4,FALSE),IF($E36="X",VLOOKUP($B36,Table3[],4,FALSE),IF($F36="X",VLOOKUP($B36,Table4[],4,FALSE),VLOOKUP($B36,Table5[],4,FALSE)))))</f>
        <v xml:space="preserve">     • Associate Degree: AS, AA
     • Associate For Transfer: AST, AAT
     • Credit Certificate: CTF, CERT
     • Noncredit Certificate: COM, CC
     • Certificate for Achievement: CA
     • Bachelors Degree: BS
     • High School Diploma: HSD
     • Not Declared: ND
     • Unknown: All Other Awards</v>
      </c>
      <c r="K36" s="5" t="str">
        <f>IF($C36="X",VLOOKUP($B36,Table1[],5,FALSE),IF($D36="X",VLOOKUP($B36,Table2[],5,FALSE),IF($E36="X",VLOOKUP($B36,Table3[],5,FALSE),IF($F36="X",VLOOKUP($B36,Table4[],5,FALSE),VLOOKUP($B36,Table5[],5,FALSE)))))</f>
        <v>[N/A]</v>
      </c>
      <c r="L36" s="5" t="str">
        <f>IF($C36="X",VLOOKUP($B36,Table1[],6,FALSE),IF($D36="X",VLOOKUP($B36,Table2[],6,FALSE),IF($E36="X",VLOOKUP($B36,Table3[],6,FALSE),IF($F36="X",VLOOKUP($B36,Table4[],6,FALSE),VLOOKUP($B36,Table5[],6,FALSE)))))</f>
        <v>[N/A]</v>
      </c>
      <c r="M36" t="s">
        <v>23</v>
      </c>
      <c r="P36" t="s">
        <v>24</v>
      </c>
      <c r="S36" s="89"/>
    </row>
    <row r="37" spans="1:19" ht="45" x14ac:dyDescent="0.25">
      <c r="A37" s="84">
        <v>29</v>
      </c>
      <c r="B37" s="3" t="s">
        <v>53</v>
      </c>
      <c r="C37" s="78" t="str">
        <f>IF(IFERROR(VLOOKUP('Unified Metrics'!B37,Table1[],1,FALSE),"")="","","X")</f>
        <v/>
      </c>
      <c r="D37" s="78" t="str">
        <f>IF(IFERROR(VLOOKUP('Unified Metrics'!B37,Table2[],1,FALSE),"")="","","X")</f>
        <v/>
      </c>
      <c r="E37" s="78" t="str">
        <f>IF(IFERROR(VLOOKUP('Unified Metrics'!B37,Table3[],1,FALSE),"")="","","X")</f>
        <v/>
      </c>
      <c r="F37" s="78" t="str">
        <f>IF(IFERROR(VLOOKUP('Unified Metrics'!B37,Table4[],1,FALSE),"")="","","X")</f>
        <v/>
      </c>
      <c r="G37" s="78" t="str">
        <f>IF(IFERROR(VLOOKUP('Unified Metrics'!B37,Table5[],1,FALSE),"")="","","X")</f>
        <v>X</v>
      </c>
      <c r="H37" s="5" t="str">
        <f>IF(C37="X",VLOOKUP(B37,Table1[],2,FALSE),IF(D37="X",VLOOKUP(B37,Table2[],2,FALSE),IF(E37="X",VLOOKUP(B37,Table3[],2,FALSE),IF(F37="X",VLOOKUP(B37,Table4[],2,FALSE),VLOOKUP(B37,Table5[],2,FALSE)))))</f>
        <v>A grouping of awards into whether or not the award is assocaited with a Credit or NonCredit course of study</v>
      </c>
      <c r="I37" s="5" t="str">
        <f>IF($C37="X",VLOOKUP($B37,Table1[],3,FALSE),IF($D37="X",VLOOKUP($B37,Table2[],3,FALSE),IF($E37="X",VLOOKUP($B37,Table3[],3,FALSE),IF($F37="X",VLOOKUP($B37,Table4[],3,FALSE),VLOOKUP($B37,Table5[],3,FALSE)))))</f>
        <v>[N/A]</v>
      </c>
      <c r="J37" s="5" t="str">
        <f>IF($C37="X",VLOOKUP($B37,Table1[],4,FALSE),IF($D37="X",VLOOKUP($B37,Table2[],4,FALSE),IF($E37="X",VLOOKUP($B37,Table3[],4,FALSE),IF($F37="X",VLOOKUP($B37,Table4[],4,FALSE),VLOOKUP($B37,Table5[],4,FALSE)))))</f>
        <v xml:space="preserve">     • Credit
     • Non-Credit</v>
      </c>
      <c r="K37" s="5" t="str">
        <f>IF($C37="X",VLOOKUP($B37,Table1[],5,FALSE),IF($D37="X",VLOOKUP($B37,Table2[],5,FALSE),IF($E37="X",VLOOKUP($B37,Table3[],5,FALSE),IF($F37="X",VLOOKUP($B37,Table4[],5,FALSE),VLOOKUP($B37,Table5[],5,FALSE)))))</f>
        <v>[N/A]</v>
      </c>
      <c r="L37" s="5" t="str">
        <f>IF($C37="X",VLOOKUP($B37,Table1[],6,FALSE),IF($D37="X",VLOOKUP($B37,Table2[],6,FALSE),IF($E37="X",VLOOKUP($B37,Table3[],6,FALSE),IF($F37="X",VLOOKUP($B37,Table4[],6,FALSE),VLOOKUP($B37,Table5[],6,FALSE)))))</f>
        <v>[N/A]</v>
      </c>
      <c r="M37" t="s">
        <v>23</v>
      </c>
      <c r="P37" t="s">
        <v>24</v>
      </c>
      <c r="S37" s="89"/>
    </row>
    <row r="38" spans="1:19" ht="45" x14ac:dyDescent="0.25">
      <c r="A38" s="84">
        <v>30</v>
      </c>
      <c r="B38" s="3" t="s">
        <v>54</v>
      </c>
      <c r="C38" s="78" t="str">
        <f>IF(IFERROR(VLOOKUP('Unified Metrics'!B38,Table1[],1,FALSE),"")="","","X")</f>
        <v/>
      </c>
      <c r="D38" s="78" t="str">
        <f>IF(IFERROR(VLOOKUP('Unified Metrics'!B38,Table2[],1,FALSE),"")="","","X")</f>
        <v/>
      </c>
      <c r="E38" s="78" t="str">
        <f>IF(IFERROR(VLOOKUP('Unified Metrics'!B38,Table3[],1,FALSE),"")="","","X")</f>
        <v/>
      </c>
      <c r="F38" s="78" t="str">
        <f>IF(IFERROR(VLOOKUP('Unified Metrics'!B38,Table4[],1,FALSE),"")="","","X")</f>
        <v/>
      </c>
      <c r="G38" s="78" t="str">
        <f>IF(IFERROR(VLOOKUP('Unified Metrics'!B38,Table5[],1,FALSE),"")="","","X")</f>
        <v>X</v>
      </c>
      <c r="H38" s="5" t="str">
        <f>IF(C38="X",VLOOKUP(B38,Table1[],2,FALSE),IF(D38="X",VLOOKUP(B38,Table2[],2,FALSE),IF(E38="X",VLOOKUP(B38,Table3[],2,FALSE),IF(F38="X",VLOOKUP(B38,Table4[],2,FALSE),VLOOKUP(B38,Table5[],2,FALSE)))))</f>
        <v>The division associated with the program of study for an awarded credential.</v>
      </c>
      <c r="I38" s="5" t="str">
        <f>IF($C38="X",VLOOKUP($B38,Table1[],3,FALSE),IF($D38="X",VLOOKUP($B38,Table2[],3,FALSE),IF($E38="X",VLOOKUP($B38,Table3[],3,FALSE),IF($F38="X",VLOOKUP($B38,Table4[],3,FALSE),VLOOKUP($B38,Table5[],3,FALSE)))))</f>
        <v>[N/A]</v>
      </c>
      <c r="J38" s="5" t="str">
        <f>IF($C38="X",VLOOKUP($B38,Table1[],4,FALSE),IF($D38="X",VLOOKUP($B38,Table2[],4,FALSE),IF($E38="X",VLOOKUP($B38,Table3[],4,FALSE),IF($F38="X",VLOOKUP($B38,Table4[],4,FALSE),VLOOKUP($B38,Table5[],4,FALSE)))))</f>
        <v xml:space="preserve">     • Technology
     • Health Sciences
     • etc.</v>
      </c>
      <c r="K38" s="5" t="str">
        <f>IF($C38="X",VLOOKUP($B38,Table1[],5,FALSE),IF($D38="X",VLOOKUP($B38,Table2[],5,FALSE),IF($E38="X",VLOOKUP($B38,Table3[],5,FALSE),IF($F38="X",VLOOKUP($B38,Table4[],5,FALSE),VLOOKUP($B38,Table5[],5,FALSE)))))</f>
        <v>[N/A]</v>
      </c>
      <c r="L38" s="5" t="str">
        <f>IF($C38="X",VLOOKUP($B38,Table1[],6,FALSE),IF($D38="X",VLOOKUP($B38,Table2[],6,FALSE),IF($E38="X",VLOOKUP($B38,Table3[],6,FALSE),IF($F38="X",VLOOKUP($B38,Table4[],6,FALSE),VLOOKUP($B38,Table5[],6,FALSE)))))</f>
        <v>[N/A]</v>
      </c>
      <c r="M38" t="s">
        <v>23</v>
      </c>
      <c r="P38" t="s">
        <v>24</v>
      </c>
      <c r="S38" s="89"/>
    </row>
    <row r="39" spans="1:19" ht="60" x14ac:dyDescent="0.25">
      <c r="A39" s="84">
        <v>31</v>
      </c>
      <c r="B39" s="3" t="s">
        <v>55</v>
      </c>
      <c r="C39" s="78" t="str">
        <f>IF(IFERROR(VLOOKUP('Unified Metrics'!B39,Table1[],1,FALSE),"")="","","X")</f>
        <v/>
      </c>
      <c r="D39" s="78" t="str">
        <f>IF(IFERROR(VLOOKUP('Unified Metrics'!B39,Table2[],1,FALSE),"")="","","X")</f>
        <v/>
      </c>
      <c r="E39" s="78" t="str">
        <f>IF(IFERROR(VLOOKUP('Unified Metrics'!B39,Table3[],1,FALSE),"")="","","X")</f>
        <v/>
      </c>
      <c r="F39" s="78" t="str">
        <f>IF(IFERROR(VLOOKUP('Unified Metrics'!B39,Table4[],1,FALSE),"")="","","X")</f>
        <v/>
      </c>
      <c r="G39" s="78" t="str">
        <f>IF(IFERROR(VLOOKUP('Unified Metrics'!B39,Table5[],1,FALSE),"")="","","X")</f>
        <v>X</v>
      </c>
      <c r="H39" s="5" t="str">
        <f>IF(C39="X",VLOOKUP(B39,Table1[],2,FALSE),IF(D39="X",VLOOKUP(B39,Table2[],2,FALSE),IF(E39="X",VLOOKUP(B39,Table3[],2,FALSE),IF(F39="X",VLOOKUP(B39,Table4[],2,FALSE),VLOOKUP(B39,Table5[],2,FALSE)))))</f>
        <v>The program of study in which a student has received their degree or certificate.</v>
      </c>
      <c r="I39" s="5" t="str">
        <f>IF($C39="X",VLOOKUP($B39,Table1[],3,FALSE),IF($D39="X",VLOOKUP($B39,Table2[],3,FALSE),IF($E39="X",VLOOKUP($B39,Table3[],3,FALSE),IF($F39="X",VLOOKUP($B39,Table4[],3,FALSE),VLOOKUP($B39,Table5[],3,FALSE)))))</f>
        <v>[N/A]</v>
      </c>
      <c r="J39" s="5" t="str">
        <f>IF($C39="X",VLOOKUP($B39,Table1[],4,FALSE),IF($D39="X",VLOOKUP($B39,Table2[],4,FALSE),IF($E39="X",VLOOKUP($B39,Table3[],4,FALSE),IF($F39="X",VLOOKUP($B39,Table4[],4,FALSE),VLOOKUP($B39,Table5[],4,FALSE)))))</f>
        <v xml:space="preserve">     • Theatre Arts &amp; Dance
     • Economics
     • Philosophy
     • etc</v>
      </c>
      <c r="K39" s="5" t="str">
        <f>IF($C39="X",VLOOKUP($B39,Table1[],5,FALSE),IF($D39="X",VLOOKUP($B39,Table2[],5,FALSE),IF($E39="X",VLOOKUP($B39,Table3[],5,FALSE),IF($F39="X",VLOOKUP($B39,Table4[],5,FALSE),VLOOKUP($B39,Table5[],5,FALSE)))))</f>
        <v>[N/A]</v>
      </c>
      <c r="L39" s="5" t="str">
        <f>IF($C39="X",VLOOKUP($B39,Table1[],6,FALSE),IF($D39="X",VLOOKUP($B39,Table2[],6,FALSE),IF($E39="X",VLOOKUP($B39,Table3[],6,FALSE),IF($F39="X",VLOOKUP($B39,Table4[],6,FALSE),VLOOKUP($B39,Table5[],6,FALSE)))))</f>
        <v>[N/A]</v>
      </c>
      <c r="M39" t="s">
        <v>23</v>
      </c>
      <c r="P39" t="s">
        <v>24</v>
      </c>
      <c r="S39" s="89"/>
    </row>
    <row r="40" spans="1:19" ht="60" x14ac:dyDescent="0.25">
      <c r="A40" s="84">
        <v>32</v>
      </c>
      <c r="B40" s="3" t="s">
        <v>56</v>
      </c>
      <c r="C40" s="78" t="str">
        <f>IF(IFERROR(VLOOKUP('Unified Metrics'!B40,Table1[],1,FALSE),"")="","","X")</f>
        <v/>
      </c>
      <c r="D40" s="78" t="str">
        <f>IF(IFERROR(VLOOKUP('Unified Metrics'!B40,Table2[],1,FALSE),"")="","","X")</f>
        <v/>
      </c>
      <c r="E40" s="78" t="str">
        <f>IF(IFERROR(VLOOKUP('Unified Metrics'!B40,Table3[],1,FALSE),"")="","","X")</f>
        <v/>
      </c>
      <c r="F40" s="78" t="str">
        <f>IF(IFERROR(VLOOKUP('Unified Metrics'!B40,Table4[],1,FALSE),"")="","","X")</f>
        <v/>
      </c>
      <c r="G40" s="78" t="str">
        <f>IF(IFERROR(VLOOKUP('Unified Metrics'!B40,Table5[],1,FALSE),"")="","","X")</f>
        <v>X</v>
      </c>
      <c r="H40" s="5" t="str">
        <f>IF(C40="X",VLOOKUP(B40,Table1[],2,FALSE),IF(D40="X",VLOOKUP(B40,Table2[],2,FALSE),IF(E40="X",VLOOKUP(B40,Table3[],2,FALSE),IF(F40="X",VLOOKUP(B40,Table4[],2,FALSE),VLOOKUP(B40,Table5[],2,FALSE)))))</f>
        <v>The code associated with the program of study in which a student has received their degree or certificate.</v>
      </c>
      <c r="I40" s="5" t="str">
        <f>IF($C40="X",VLOOKUP($B40,Table1[],3,FALSE),IF($D40="X",VLOOKUP($B40,Table2[],3,FALSE),IF($E40="X",VLOOKUP($B40,Table3[],3,FALSE),IF($F40="X",VLOOKUP($B40,Table4[],3,FALSE),VLOOKUP($B40,Table5[],3,FALSE)))))</f>
        <v>[N/A]</v>
      </c>
      <c r="J40" s="5" t="str">
        <f>IF($C40="X",VLOOKUP($B40,Table1[],4,FALSE),IF($D40="X",VLOOKUP($B40,Table2[],4,FALSE),IF($E40="X",VLOOKUP($B40,Table3[],4,FALSE),IF($F40="X",VLOOKUP($B40,Table4[],4,FALSE),VLOOKUP($B40,Table5[],4,FALSE)))))</f>
        <v xml:space="preserve">     • THEA
     • ECON
     • PHIL
     • etc</v>
      </c>
      <c r="K40" s="5" t="str">
        <f>IF($C40="X",VLOOKUP($B40,Table1[],5,FALSE),IF($D40="X",VLOOKUP($B40,Table2[],5,FALSE),IF($E40="X",VLOOKUP($B40,Table3[],5,FALSE),IF($F40="X",VLOOKUP($B40,Table4[],5,FALSE),VLOOKUP($B40,Table5[],5,FALSE)))))</f>
        <v>[N/A]</v>
      </c>
      <c r="L40" s="5" t="str">
        <f>IF($C40="X",VLOOKUP($B40,Table1[],6,FALSE),IF($D40="X",VLOOKUP($B40,Table2[],6,FALSE),IF($E40="X",VLOOKUP($B40,Table3[],6,FALSE),IF($F40="X",VLOOKUP($B40,Table4[],6,FALSE),VLOOKUP($B40,Table5[],6,FALSE)))))</f>
        <v>[N/A]</v>
      </c>
      <c r="M40" t="s">
        <v>23</v>
      </c>
      <c r="P40" t="s">
        <v>24</v>
      </c>
      <c r="S40" s="89"/>
    </row>
    <row r="41" spans="1:19" ht="105" x14ac:dyDescent="0.25">
      <c r="A41" s="84">
        <v>33</v>
      </c>
      <c r="B41" s="3" t="s">
        <v>57</v>
      </c>
      <c r="C41" s="78" t="str">
        <f>IF(IFERROR(VLOOKUP('Unified Metrics'!B41,Table1[],1,FALSE),"")="","","X")</f>
        <v/>
      </c>
      <c r="D41" s="78" t="str">
        <f>IF(IFERROR(VLOOKUP('Unified Metrics'!B41,Table2[],1,FALSE),"")="","","X")</f>
        <v/>
      </c>
      <c r="E41" s="78" t="str">
        <f>IF(IFERROR(VLOOKUP('Unified Metrics'!B41,Table3[],1,FALSE),"")="","","X")</f>
        <v/>
      </c>
      <c r="F41" s="78" t="str">
        <f>IF(IFERROR(VLOOKUP('Unified Metrics'!B41,Table4[],1,FALSE),"")="","","X")</f>
        <v/>
      </c>
      <c r="G41" s="78" t="str">
        <f>IF(IFERROR(VLOOKUP('Unified Metrics'!B41,Table5[],1,FALSE),"")="","","X")</f>
        <v>X</v>
      </c>
      <c r="H41" s="5" t="str">
        <f>IF(C41="X",VLOOKUP(B41,Table1[],2,FALSE),IF(D41="X",VLOOKUP(B41,Table2[],2,FALSE),IF(E41="X",VLOOKUP(B41,Table3[],2,FALSE),IF(F41="X",VLOOKUP(B41,Table4[],2,FALSE),VLOOKUP(B41,Table5[],2,FALSE)))))</f>
        <v>Awarded Program is a hierarchical dimension representing the awarded Campus -&gt; Major -&gt; Award Type combination.</v>
      </c>
      <c r="I41" s="5" t="str">
        <f>IF($C41="X",VLOOKUP($B41,Table1[],3,FALSE),IF($D41="X",VLOOKUP($B41,Table2[],3,FALSE),IF($E41="X",VLOOKUP($B41,Table3[],3,FALSE),IF($F41="X",VLOOKUP($B41,Table4[],3,FALSE),VLOOKUP($B41,Table5[],3,FALSE)))))</f>
        <v>[N/A]</v>
      </c>
      <c r="J41" s="5" t="str">
        <f>IF($C41="X",VLOOKUP($B41,Table1[],4,FALSE),IF($D41="X",VLOOKUP($B41,Table2[],4,FALSE),IF($E41="X",VLOOKUP($B41,Table3[],4,FALSE),IF($F41="X",VLOOKUP($B41,Table4[],4,FALSE),VLOOKUP($B41,Table5[],4,FALSE)))))</f>
        <v xml:space="preserve">     • SAC.THEA.AA
     • SCC.ECON.AS
     • SCC.PHIL.AA
     • etc.</v>
      </c>
      <c r="K41" s="5" t="str">
        <f>IF($C41="X",VLOOKUP($B41,Table1[],5,FALSE),IF($D41="X",VLOOKUP($B41,Table2[],5,FALSE),IF($E41="X",VLOOKUP($B41,Table3[],5,FALSE),IF($F41="X",VLOOKUP($B41,Table4[],5,FALSE),VLOOKUP($B41,Table5[],5,FALSE)))))</f>
        <v>NOTES ON USING THIS ELEMENT: Every program may or may not be offered at every campus.  Combinations of Major and Degree can be identified as Financial Aid Eligible or FInancial Aid Ineligible.</v>
      </c>
      <c r="L41" s="5" t="str">
        <f>IF($C41="X",VLOOKUP($B41,Table1[],6,FALSE),IF($D41="X",VLOOKUP($B41,Table2[],6,FALSE),IF($E41="X",VLOOKUP($B41,Table3[],6,FALSE),IF($F41="X",VLOOKUP($B41,Table4[],6,FALSE),VLOOKUP($B41,Table5[],6,FALSE)))))</f>
        <v>[N/A]</v>
      </c>
      <c r="M41" t="s">
        <v>23</v>
      </c>
      <c r="P41" t="s">
        <v>24</v>
      </c>
      <c r="S41" s="89"/>
    </row>
    <row r="42" spans="1:19" ht="105" x14ac:dyDescent="0.25">
      <c r="A42" s="84">
        <v>34</v>
      </c>
      <c r="B42" s="3" t="s">
        <v>58</v>
      </c>
      <c r="C42" s="78" t="str">
        <f>IF(IFERROR(VLOOKUP('Unified Metrics'!B42,Table1[],1,FALSE),"")="","","X")</f>
        <v/>
      </c>
      <c r="D42" s="78" t="str">
        <f>IF(IFERROR(VLOOKUP('Unified Metrics'!B42,Table2[],1,FALSE),"")="","","X")</f>
        <v/>
      </c>
      <c r="E42" s="78" t="str">
        <f>IF(IFERROR(VLOOKUP('Unified Metrics'!B42,Table3[],1,FALSE),"")="","","X")</f>
        <v/>
      </c>
      <c r="F42" s="78" t="str">
        <f>IF(IFERROR(VLOOKUP('Unified Metrics'!B42,Table4[],1,FALSE),"")="","","X")</f>
        <v/>
      </c>
      <c r="G42" s="78" t="str">
        <f>IF(IFERROR(VLOOKUP('Unified Metrics'!B42,Table5[],1,FALSE),"")="","","X")</f>
        <v>X</v>
      </c>
      <c r="H42" s="5" t="str">
        <f>IF(C42="X",VLOOKUP(B42,Table1[],2,FALSE),IF(D42="X",VLOOKUP(B42,Table2[],2,FALSE),IF(E42="X",VLOOKUP(B42,Table3[],2,FALSE),IF(F42="X",VLOOKUP(B42,Table4[],2,FALSE),VLOOKUP(B42,Table5[],2,FALSE)))))</f>
        <v>The RSCCD Campus at which the student's academic program is declared. Campuses are represented by the following two-letter values</v>
      </c>
      <c r="I42" s="5" t="str">
        <f>IF($C42="X",VLOOKUP($B42,Table1[],3,FALSE),IF($D42="X",VLOOKUP($B42,Table2[],3,FALSE),IF($E42="X",VLOOKUP($B42,Table3[],3,FALSE),IF($F42="X",VLOOKUP($B42,Table4[],3,FALSE),VLOOKUP($B42,Table5[],3,FALSE)))))</f>
        <v>[N/A]</v>
      </c>
      <c r="J42" s="5" t="str">
        <f>IF($C42="X",VLOOKUP($B42,Table1[],4,FALSE),IF($D42="X",VLOOKUP($B42,Table2[],4,FALSE),IF($E42="X",VLOOKUP($B42,Table3[],4,FALSE),IF($F42="X",VLOOKUP($B42,Table4[],4,FALSE),VLOOKUP($B42,Table5[],4,FALSE)))))</f>
        <v xml:space="preserve">     • Santiago Canyon College
     • Santa Ana College
     • etc.</v>
      </c>
      <c r="K42" s="5" t="str">
        <f>IF($C42="X",VLOOKUP($B42,Table1[],5,FALSE),IF($D42="X",VLOOKUP($B42,Table2[],5,FALSE),IF($E42="X",VLOOKUP($B42,Table3[],5,FALSE),IF($F42="X",VLOOKUP($B42,Table4[],5,FALSE),VLOOKUP($B42,Table5[],5,FALSE)))))</f>
        <v>NOTES ON USING THIS ELEMENT: Buildings outside of a campus location are counted as a part of their parent campus in all campus-based dimensions (Such as: Award Campus, Course Campus, Program Campus).</v>
      </c>
      <c r="L42" s="5" t="str">
        <f>IF($C42="X",VLOOKUP($B42,Table1[],6,FALSE),IF($D42="X",VLOOKUP($B42,Table2[],6,FALSE),IF($E42="X",VLOOKUP($B42,Table3[],6,FALSE),IF($F42="X",VLOOKUP($B42,Table4[],6,FALSE),VLOOKUP($B42,Table5[],6,FALSE)))))</f>
        <v>RELATED TERMS: [Award Campus], [Course Campus]</v>
      </c>
      <c r="M42" t="s">
        <v>23</v>
      </c>
      <c r="P42" t="s">
        <v>24</v>
      </c>
      <c r="S42" s="89"/>
    </row>
    <row r="43" spans="1:19" ht="105" x14ac:dyDescent="0.25">
      <c r="A43" s="84">
        <v>35</v>
      </c>
      <c r="B43" s="3" t="s">
        <v>59</v>
      </c>
      <c r="C43" s="78" t="str">
        <f>IF(IFERROR(VLOOKUP('Unified Metrics'!B43,Table1[],1,FALSE),"")="","","X")</f>
        <v/>
      </c>
      <c r="D43" s="78" t="str">
        <f>IF(IFERROR(VLOOKUP('Unified Metrics'!B43,Table2[],1,FALSE),"")="","","X")</f>
        <v/>
      </c>
      <c r="E43" s="78" t="str">
        <f>IF(IFERROR(VLOOKUP('Unified Metrics'!B43,Table3[],1,FALSE),"")="","","X")</f>
        <v/>
      </c>
      <c r="F43" s="78" t="str">
        <f>IF(IFERROR(VLOOKUP('Unified Metrics'!B43,Table4[],1,FALSE),"")="","","X")</f>
        <v/>
      </c>
      <c r="G43" s="78" t="str">
        <f>IF(IFERROR(VLOOKUP('Unified Metrics'!B43,Table5[],1,FALSE),"")="","","X")</f>
        <v>X</v>
      </c>
      <c r="H43" s="5" t="str">
        <f>IF(C43="X",VLOOKUP(B43,Table1[],2,FALSE),IF(D43="X",VLOOKUP(B43,Table2[],2,FALSE),IF(E43="X",VLOOKUP(B43,Table3[],2,FALSE),IF(F43="X",VLOOKUP(B43,Table4[],2,FALSE),VLOOKUP(B43,Table5[],2,FALSE)))))</f>
        <v>The RSCCD Campus at which the student's academic program is declared. Campuses are represented by the following two-letter values</v>
      </c>
      <c r="I43" s="5" t="str">
        <f>IF($C43="X",VLOOKUP($B43,Table1[],3,FALSE),IF($D43="X",VLOOKUP($B43,Table2[],3,FALSE),IF($E43="X",VLOOKUP($B43,Table3[],3,FALSE),IF($F43="X",VLOOKUP($B43,Table4[],3,FALSE),VLOOKUP($B43,Table5[],3,FALSE)))))</f>
        <v>[N/A]</v>
      </c>
      <c r="J43" s="5" t="str">
        <f>IF($C43="X",VLOOKUP($B43,Table1[],4,FALSE),IF($D43="X",VLOOKUP($B43,Table2[],4,FALSE),IF($E43="X",VLOOKUP($B43,Table3[],4,FALSE),IF($F43="X",VLOOKUP($B43,Table4[],4,FALSE),VLOOKUP($B43,Table5[],4,FALSE)))))</f>
        <v xml:space="preserve">     • SCC: Santiago Canyon College
     • SAC: Santa Ana College
     • etc.</v>
      </c>
      <c r="K43" s="5" t="str">
        <f>IF($C43="X",VLOOKUP($B43,Table1[],5,FALSE),IF($D43="X",VLOOKUP($B43,Table2[],5,FALSE),IF($E43="X",VLOOKUP($B43,Table3[],5,FALSE),IF($F43="X",VLOOKUP($B43,Table4[],5,FALSE),VLOOKUP($B43,Table5[],5,FALSE)))))</f>
        <v>NOTES ON USING THIS ELEMENT: Buildings outside of a campus location are counted as a part of their parent campus in all campus-based dimensions (Such as: Award Campus, Course Campus, Program Campus).</v>
      </c>
      <c r="L43" s="5" t="str">
        <f>IF($C43="X",VLOOKUP($B43,Table1[],6,FALSE),IF($D43="X",VLOOKUP($B43,Table2[],6,FALSE),IF($E43="X",VLOOKUP($B43,Table3[],6,FALSE),IF($F43="X",VLOOKUP($B43,Table4[],6,FALSE),VLOOKUP($B43,Table5[],6,FALSE)))))</f>
        <v>RELATED TERMS: [Award Campus], [Course Campus]</v>
      </c>
      <c r="M43" t="s">
        <v>23</v>
      </c>
      <c r="P43" t="s">
        <v>24</v>
      </c>
      <c r="S43" s="89"/>
    </row>
    <row r="44" spans="1:19" ht="105" x14ac:dyDescent="0.25">
      <c r="A44" s="84">
        <v>36</v>
      </c>
      <c r="B44" s="3" t="s">
        <v>60</v>
      </c>
      <c r="C44" s="78" t="str">
        <f>IF(IFERROR(VLOOKUP('Unified Metrics'!B44,Table1[],1,FALSE),"")="","","X")</f>
        <v/>
      </c>
      <c r="D44" s="78" t="str">
        <f>IF(IFERROR(VLOOKUP('Unified Metrics'!B44,Table2[],1,FALSE),"")="","","X")</f>
        <v/>
      </c>
      <c r="E44" s="78" t="str">
        <f>IF(IFERROR(VLOOKUP('Unified Metrics'!B44,Table3[],1,FALSE),"")="","","X")</f>
        <v/>
      </c>
      <c r="F44" s="78" t="str">
        <f>IF(IFERROR(VLOOKUP('Unified Metrics'!B44,Table4[],1,FALSE),"")="","","X")</f>
        <v/>
      </c>
      <c r="G44" s="78" t="str">
        <f>IF(IFERROR(VLOOKUP('Unified Metrics'!B44,Table5[],1,FALSE),"")="","","X")</f>
        <v>X</v>
      </c>
      <c r="H44" s="5" t="str">
        <f>IF(C44="X",VLOOKUP(B44,Table1[],2,FALSE),IF(D44="X",VLOOKUP(B44,Table2[],2,FALSE),IF(E44="X",VLOOKUP(B44,Table3[],2,FALSE),IF(F44="X",VLOOKUP(B44,Table4[],2,FALSE),VLOOKUP(B44,Table5[],2,FALSE)))))</f>
        <v>The Program Pathway associated with the award for each campus</v>
      </c>
      <c r="I44" s="5" t="str">
        <f>IF($C44="X",VLOOKUP($B44,Table1[],3,FALSE),IF($D44="X",VLOOKUP($B44,Table2[],3,FALSE),IF($E44="X",VLOOKUP($B44,Table3[],3,FALSE),IF($F44="X",VLOOKUP($B44,Table4[],3,FALSE),VLOOKUP($B44,Table5[],3,FALSE)))))</f>
        <v>[N/A]</v>
      </c>
      <c r="J44" s="5" t="str">
        <f>IF($C44="X",VLOOKUP($B44,Table1[],4,FALSE),IF($D44="X",VLOOKUP($B44,Table2[],4,FALSE),IF($E44="X",VLOOKUP($B44,Table3[],4,FALSE),IF($F44="X",VLOOKUP($B44,Table4[],4,FALSE),VLOOKUP($B44,Table5[],4,FALSE)))))</f>
        <v xml:space="preserve">     • SCC: Applied Creative &amp; Performing Arts
     • SAC: Money Matters: Business &amp; Paralegal
     • SAC: Creating Our World: Art, Media, and Performance
     • etc.</v>
      </c>
      <c r="K44" s="5" t="str">
        <f>IF($C44="X",VLOOKUP($B44,Table1[],5,FALSE),IF($D44="X",VLOOKUP($B44,Table2[],5,FALSE),IF($E44="X",VLOOKUP($B44,Table3[],5,FALSE),IF($F44="X",VLOOKUP($B44,Table4[],5,FALSE),VLOOKUP($B44,Table5[],5,FALSE)))))</f>
        <v>[N/A]</v>
      </c>
      <c r="L44" s="5" t="str">
        <f>IF($C44="X",VLOOKUP($B44,Table1[],6,FALSE),IF($D44="X",VLOOKUP($B44,Table2[],6,FALSE),IF($E44="X",VLOOKUP($B44,Table3[],6,FALSE),IF($F44="X",VLOOKUP($B44,Table4[],6,FALSE),VLOOKUP($B44,Table5[],6,FALSE)))))</f>
        <v>[N/A]</v>
      </c>
      <c r="M44" t="s">
        <v>23</v>
      </c>
      <c r="P44" t="s">
        <v>24</v>
      </c>
      <c r="S44" s="89"/>
    </row>
    <row r="45" spans="1:19" ht="60" x14ac:dyDescent="0.25">
      <c r="A45" s="84">
        <v>37</v>
      </c>
      <c r="B45" s="3" t="s">
        <v>61</v>
      </c>
      <c r="C45" s="78" t="str">
        <f>IF(IFERROR(VLOOKUP('Unified Metrics'!B45,Table1[],1,FALSE),"")="","","X")</f>
        <v/>
      </c>
      <c r="D45" s="78" t="str">
        <f>IF(IFERROR(VLOOKUP('Unified Metrics'!B45,Table2[],1,FALSE),"")="","","X")</f>
        <v/>
      </c>
      <c r="E45" s="78" t="str">
        <f>IF(IFERROR(VLOOKUP('Unified Metrics'!B45,Table3[],1,FALSE),"")="","","X")</f>
        <v/>
      </c>
      <c r="F45" s="78" t="str">
        <f>IF(IFERROR(VLOOKUP('Unified Metrics'!B45,Table4[],1,FALSE),"")="","","X")</f>
        <v/>
      </c>
      <c r="G45" s="78" t="str">
        <f>IF(IFERROR(VLOOKUP('Unified Metrics'!B45,Table5[],1,FALSE),"")="","","X")</f>
        <v>X</v>
      </c>
      <c r="H45" s="5" t="str">
        <f>IF(C45="X",VLOOKUP(B45,Table1[],2,FALSE),IF(D45="X",VLOOKUP(B45,Table2[],2,FALSE),IF(E45="X",VLOOKUP(B45,Table3[],2,FALSE),IF(F45="X",VLOOKUP(B45,Table4[],2,FALSE),VLOOKUP(B45,Table5[],2,FALSE)))))</f>
        <v>The semester description corresponding to an awarded credential.</v>
      </c>
      <c r="I45" s="5" t="str">
        <f>IF($C45="X",VLOOKUP($B45,Table1[],3,FALSE),IF($D45="X",VLOOKUP($B45,Table2[],3,FALSE),IF($E45="X",VLOOKUP($B45,Table3[],3,FALSE),IF($F45="X",VLOOKUP($B45,Table4[],3,FALSE),VLOOKUP($B45,Table5[],3,FALSE)))))</f>
        <v>[N/A]</v>
      </c>
      <c r="J45" s="5" t="str">
        <f>IF($C45="X",VLOOKUP($B45,Table1[],4,FALSE),IF($D45="X",VLOOKUP($B45,Table2[],4,FALSE),IF($E45="X",VLOOKUP($B45,Table3[],4,FALSE),IF($F45="X",VLOOKUP($B45,Table4[],4,FALSE),VLOOKUP($B45,Table5[],4,FALSE)))))</f>
        <v xml:space="preserve">     • Summer
     • Fall
     • Winter Intersession
     • Spring</v>
      </c>
      <c r="K45" s="5" t="str">
        <f>IF($C45="X",VLOOKUP($B45,Table1[],5,FALSE),IF($D45="X",VLOOKUP($B45,Table2[],5,FALSE),IF($E45="X",VLOOKUP($B45,Table3[],5,FALSE),IF($F45="X",VLOOKUP($B45,Table4[],5,FALSE),VLOOKUP($B45,Table5[],5,FALSE)))))</f>
        <v>[N/A]</v>
      </c>
      <c r="L45" s="5" t="str">
        <f>IF($C45="X",VLOOKUP($B45,Table1[],6,FALSE),IF($D45="X",VLOOKUP($B45,Table2[],6,FALSE),IF($E45="X",VLOOKUP($B45,Table3[],6,FALSE),IF($F45="X",VLOOKUP($B45,Table4[],6,FALSE),VLOOKUP($B45,Table5[],6,FALSE)))))</f>
        <v>[N/A]</v>
      </c>
      <c r="M45" t="s">
        <v>23</v>
      </c>
      <c r="P45" t="s">
        <v>24</v>
      </c>
      <c r="S45" s="89"/>
    </row>
    <row r="46" spans="1:19" ht="75" x14ac:dyDescent="0.25">
      <c r="A46" s="84">
        <v>38</v>
      </c>
      <c r="B46" s="3" t="s">
        <v>62</v>
      </c>
      <c r="C46" s="78" t="str">
        <f>IF(IFERROR(VLOOKUP('Unified Metrics'!B46,Table1[],1,FALSE),"")="","","X")</f>
        <v/>
      </c>
      <c r="D46" s="78" t="str">
        <f>IF(IFERROR(VLOOKUP('Unified Metrics'!B46,Table2[],1,FALSE),"")="","","X")</f>
        <v/>
      </c>
      <c r="E46" s="78" t="str">
        <f>IF(IFERROR(VLOOKUP('Unified Metrics'!B46,Table3[],1,FALSE),"")="","","X")</f>
        <v/>
      </c>
      <c r="F46" s="78" t="str">
        <f>IF(IFERROR(VLOOKUP('Unified Metrics'!B46,Table4[],1,FALSE),"")="","","X")</f>
        <v>X</v>
      </c>
      <c r="G46" s="78" t="str">
        <f>IF(IFERROR(VLOOKUP('Unified Metrics'!B46,Table5[],1,FALSE),"")="","","X")</f>
        <v/>
      </c>
      <c r="H46" s="5" t="str">
        <f>IF(C46="X",VLOOKUP(B46,Table1[],2,FALSE),IF(D46="X",VLOOKUP(B46,Table2[],2,FALSE),IF(E46="X",VLOOKUP(B46,Table3[],2,FALSE),IF(F46="X",VLOOKUP(B46,Table4[],2,FALSE),VLOOKUP(B46,Table5[],2,FALSE)))))</f>
        <v>Time period related to Base Pay, Instructor
Hourly
10-month
12-month</v>
      </c>
      <c r="I46" s="5" t="str">
        <f>IF($C46="X",VLOOKUP($B46,Table1[],3,FALSE),IF($D46="X",VLOOKUP($B46,Table2[],3,FALSE),IF($E46="X",VLOOKUP($B46,Table3[],3,FALSE),IF($F46="X",VLOOKUP($B46,Table4[],3,FALSE),VLOOKUP($B46,Table5[],3,FALSE)))))</f>
        <v>TBD</v>
      </c>
      <c r="J46" s="5" t="str">
        <f>IF($C46="X",VLOOKUP($B46,Table1[],4,FALSE),IF($D46="X",VLOOKUP($B46,Table2[],4,FALSE),IF($E46="X",VLOOKUP($B46,Table3[],4,FALSE),IF($F46="X",VLOOKUP($B46,Table4[],4,FALSE),VLOOKUP($B46,Table5[],4,FALSE)))))</f>
        <v>TBD</v>
      </c>
      <c r="K46" s="5" t="str">
        <f>IF($C46="X",VLOOKUP($B46,Table1[],5,FALSE),IF($D46="X",VLOOKUP($B46,Table2[],5,FALSE),IF($E46="X",VLOOKUP($B46,Table3[],5,FALSE),IF($F46="X",VLOOKUP($B46,Table4[],5,FALSE),VLOOKUP($B46,Table5[],5,FALSE)))))</f>
        <v>TBD</v>
      </c>
      <c r="L46" s="5" t="str">
        <f>IF($C46="X",VLOOKUP($B46,Table1[],6,FALSE),IF($D46="X",VLOOKUP($B46,Table2[],6,FALSE),IF($E46="X",VLOOKUP($B46,Table3[],6,FALSE),IF($F46="X",VLOOKUP($B46,Table4[],6,FALSE),VLOOKUP($B46,Table5[],6,FALSE)))))</f>
        <v>TBD</v>
      </c>
      <c r="M46" t="s">
        <v>23</v>
      </c>
      <c r="P46" t="s">
        <v>24</v>
      </c>
      <c r="S46" s="89"/>
    </row>
    <row r="47" spans="1:19" ht="30" x14ac:dyDescent="0.25">
      <c r="A47" s="84">
        <v>39</v>
      </c>
      <c r="B47" s="3" t="s">
        <v>63</v>
      </c>
      <c r="C47" s="78" t="str">
        <f>IF(IFERROR(VLOOKUP('Unified Metrics'!B47,Table1[],1,FALSE),"")="","","X")</f>
        <v/>
      </c>
      <c r="D47" s="78" t="str">
        <f>IF(IFERROR(VLOOKUP('Unified Metrics'!B47,Table2[],1,FALSE),"")="","","X")</f>
        <v/>
      </c>
      <c r="E47" s="78" t="str">
        <f>IF(IFERROR(VLOOKUP('Unified Metrics'!B47,Table3[],1,FALSE),"")="","","X")</f>
        <v/>
      </c>
      <c r="F47" s="78" t="str">
        <f>IF(IFERROR(VLOOKUP('Unified Metrics'!B47,Table4[],1,FALSE),"")="","","X")</f>
        <v>X</v>
      </c>
      <c r="G47" s="78" t="str">
        <f>IF(IFERROR(VLOOKUP('Unified Metrics'!B47,Table5[],1,FALSE),"")="","","X")</f>
        <v/>
      </c>
      <c r="H47" s="5" t="str">
        <f>IF(C47="X",VLOOKUP(B47,Table1[],2,FALSE),IF(D47="X",VLOOKUP(B47,Table2[],2,FALSE),IF(E47="X",VLOOKUP(B47,Table3[],2,FALSE),IF(F47="X",VLOOKUP(B47,Table4[],2,FALSE),VLOOKUP(B47,Table5[],2,FALSE)))))</f>
        <v>The hourly rate for a given position, refined at person level as needed.</v>
      </c>
      <c r="I47" s="5" t="str">
        <f>IF($C47="X",VLOOKUP($B47,Table1[],3,FALSE),IF($D47="X",VLOOKUP($B47,Table2[],3,FALSE),IF($E47="X",VLOOKUP($B47,Table3[],3,FALSE),IF($F47="X",VLOOKUP($B47,Table4[],3,FALSE),VLOOKUP($B47,Table5[],3,FALSE)))))</f>
        <v>TBD</v>
      </c>
      <c r="J47" s="5" t="str">
        <f>IF($C47="X",VLOOKUP($B47,Table1[],4,FALSE),IF($D47="X",VLOOKUP($B47,Table2[],4,FALSE),IF($E47="X",VLOOKUP($B47,Table3[],4,FALSE),IF($F47="X",VLOOKUP($B47,Table4[],4,FALSE),VLOOKUP($B47,Table5[],4,FALSE)))))</f>
        <v>TBD</v>
      </c>
      <c r="K47" s="5" t="str">
        <f>IF($C47="X",VLOOKUP($B47,Table1[],5,FALSE),IF($D47="X",VLOOKUP($B47,Table2[],5,FALSE),IF($E47="X",VLOOKUP($B47,Table3[],5,FALSE),IF($F47="X",VLOOKUP($B47,Table4[],5,FALSE),VLOOKUP($B47,Table5[],5,FALSE)))))</f>
        <v>TBD</v>
      </c>
      <c r="L47" s="5" t="str">
        <f>IF($C47="X",VLOOKUP($B47,Table1[],6,FALSE),IF($D47="X",VLOOKUP($B47,Table2[],6,FALSE),IF($E47="X",VLOOKUP($B47,Table3[],6,FALSE),IF($F47="X",VLOOKUP($B47,Table4[],6,FALSE),VLOOKUP($B47,Table5[],6,FALSE)))))</f>
        <v>TBD</v>
      </c>
      <c r="M47" t="s">
        <v>23</v>
      </c>
      <c r="P47" t="s">
        <v>24</v>
      </c>
      <c r="S47" s="89"/>
    </row>
    <row r="48" spans="1:19" ht="90" x14ac:dyDescent="0.25">
      <c r="A48" s="84">
        <v>40</v>
      </c>
      <c r="B48" s="3" t="s">
        <v>64</v>
      </c>
      <c r="C48" s="78" t="str">
        <f>IF(IFERROR(VLOOKUP('Unified Metrics'!B48,Table1[],1,FALSE),"")="","","X")</f>
        <v/>
      </c>
      <c r="D48" s="78" t="str">
        <f>IF(IFERROR(VLOOKUP('Unified Metrics'!B48,Table2[],1,FALSE),"")="","","X")</f>
        <v/>
      </c>
      <c r="E48" s="78" t="str">
        <f>IF(IFERROR(VLOOKUP('Unified Metrics'!B48,Table3[],1,FALSE),"")="","","X")</f>
        <v>X</v>
      </c>
      <c r="F48" s="78" t="str">
        <f>IF(IFERROR(VLOOKUP('Unified Metrics'!B48,Table4[],1,FALSE),"")="","","X")</f>
        <v>X</v>
      </c>
      <c r="G48" s="78" t="str">
        <f>IF(IFERROR(VLOOKUP('Unified Metrics'!B48,Table5[],1,FALSE),"")="","","X")</f>
        <v/>
      </c>
      <c r="H48" s="5" t="str">
        <f>IF(C48="X",VLOOKUP(B48,Table1[],2,FALSE),IF(D48="X",VLOOKUP(B48,Table2[],2,FALSE),IF(E48="X",VLOOKUP(B48,Table3[],2,FALSE),IF(F48="X",VLOOKUP(B48,Table4[],2,FALSE),VLOOKUP(B48,Table5[],2,FALSE)))))</f>
        <v>The date upon which the first class session occurs</v>
      </c>
      <c r="I48" s="5" t="str">
        <f>IF($C48="X",VLOOKUP($B48,Table1[],3,FALSE),IF($D48="X",VLOOKUP($B48,Table2[],3,FALSE),IF($E48="X",VLOOKUP($B48,Table3[],3,FALSE),IF($F48="X",VLOOKUP($B48,Table4[],3,FALSE),VLOOKUP($B48,Table5[],3,FALSE)))))</f>
        <v>[N/A]</v>
      </c>
      <c r="J48" s="5" t="str">
        <f>IF($C48="X",VLOOKUP($B48,Table1[],4,FALSE),IF($D48="X",VLOOKUP($B48,Table2[],4,FALSE),IF($E48="X",VLOOKUP($B48,Table3[],4,FALSE),IF($F48="X",VLOOKUP($B48,Table4[],4,FALSE),VLOOKUP($B48,Table5[],4,FALSE)))))</f>
        <v xml:space="preserve">     • 08/23/21
     • 08/24/21
     • 08/25/21
     • 08/26/21
     • 08/27/21
     • etc…</v>
      </c>
      <c r="K48" s="5" t="str">
        <f>IF($C48="X",VLOOKUP($B48,Table1[],5,FALSE),IF($D48="X",VLOOKUP($B48,Table2[],5,FALSE),IF($E48="X",VLOOKUP($B48,Table3[],5,FALSE),IF($F48="X",VLOOKUP($B48,Table4[],5,FALSE),VLOOKUP($B48,Table5[],5,FALSE)))))</f>
        <v>[N/A]</v>
      </c>
      <c r="L48" s="5" t="str">
        <f>IF($C48="X",VLOOKUP($B48,Table1[],6,FALSE),IF($D48="X",VLOOKUP($B48,Table2[],6,FALSE),IF($E48="X",VLOOKUP($B48,Table3[],6,FALSE),IF($F48="X",VLOOKUP($B48,Table4[],6,FALSE),VLOOKUP($B48,Table5[],6,FALSE)))))</f>
        <v>[N/A]</v>
      </c>
      <c r="M48" t="s">
        <v>23</v>
      </c>
      <c r="P48" t="s">
        <v>24</v>
      </c>
      <c r="S48" s="89"/>
    </row>
    <row r="49" spans="1:19" ht="75" x14ac:dyDescent="0.25">
      <c r="A49" s="84">
        <v>41</v>
      </c>
      <c r="B49" s="3" t="s">
        <v>65</v>
      </c>
      <c r="C49" s="78" t="str">
        <f>IF(IFERROR(VLOOKUP('Unified Metrics'!B49,Table1[],1,FALSE),"")="","","X")</f>
        <v/>
      </c>
      <c r="D49" s="78" t="str">
        <f>IF(IFERROR(VLOOKUP('Unified Metrics'!B49,Table2[],1,FALSE),"")="","","X")</f>
        <v/>
      </c>
      <c r="E49" s="78" t="str">
        <f>IF(IFERROR(VLOOKUP('Unified Metrics'!B49,Table3[],1,FALSE),"")="","","X")</f>
        <v>X</v>
      </c>
      <c r="F49" s="78" t="str">
        <f>IF(IFERROR(VLOOKUP('Unified Metrics'!B49,Table4[],1,FALSE),"")="","","X")</f>
        <v>X</v>
      </c>
      <c r="G49" s="78" t="str">
        <f>IF(IFERROR(VLOOKUP('Unified Metrics'!B49,Table5[],1,FALSE),"")="","","X")</f>
        <v/>
      </c>
      <c r="H49" s="5" t="str">
        <f>IF(C49="X",VLOOKUP(B49,Table1[],2,FALSE),IF(D49="X",VLOOKUP(B49,Table2[],2,FALSE),IF(E49="X",VLOOKUP(B49,Table3[],2,FALSE),IF(F49="X",VLOOKUP(B49,Table4[],2,FALSE),VLOOKUP(B49,Table5[],2,FALSE)))))</f>
        <v>Start time of section - for each meeting arangement in the section</v>
      </c>
      <c r="I49" s="5" t="str">
        <f>IF($C49="X",VLOOKUP($B49,Table1[],3,FALSE),IF($D49="X",VLOOKUP($B49,Table2[],3,FALSE),IF($E49="X",VLOOKUP($B49,Table3[],3,FALSE),IF($F49="X",VLOOKUP($B49,Table4[],3,FALSE),VLOOKUP($B49,Table5[],3,FALSE)))))</f>
        <v>[N/A]</v>
      </c>
      <c r="J49" s="5" t="str">
        <f>IF($C49="X",VLOOKUP($B49,Table1[],4,FALSE),IF($D49="X",VLOOKUP($B49,Table2[],4,FALSE),IF($E49="X",VLOOKUP($B49,Table3[],4,FALSE),IF($F49="X",VLOOKUP($B49,Table4[],4,FALSE),VLOOKUP($B49,Table5[],4,FALSE)))))</f>
        <v xml:space="preserve">     • 8:00 AM
     • 8:05 AM
     • 2:00 PM
     • 2:35 PM
     • etc…</v>
      </c>
      <c r="K49" s="5" t="str">
        <f>IF($C49="X",VLOOKUP($B49,Table1[],5,FALSE),IF($D49="X",VLOOKUP($B49,Table2[],5,FALSE),IF($E49="X",VLOOKUP($B49,Table3[],5,FALSE),IF($F49="X",VLOOKUP($B49,Table4[],5,FALSE),VLOOKUP($B49,Table5[],5,FALSE)))))</f>
        <v>[N/A]</v>
      </c>
      <c r="L49" s="5" t="str">
        <f>IF($C49="X",VLOOKUP($B49,Table1[],6,FALSE),IF($D49="X",VLOOKUP($B49,Table2[],6,FALSE),IF($E49="X",VLOOKUP($B49,Table3[],6,FALSE),IF($F49="X",VLOOKUP($B49,Table4[],6,FALSE),VLOOKUP($B49,Table5[],6,FALSE)))))</f>
        <v>[N/A]</v>
      </c>
      <c r="M49" t="s">
        <v>23</v>
      </c>
      <c r="P49" t="s">
        <v>24</v>
      </c>
      <c r="S49" s="89"/>
    </row>
    <row r="50" spans="1:19" ht="75" x14ac:dyDescent="0.25">
      <c r="A50" s="84">
        <v>42</v>
      </c>
      <c r="B50" s="3" t="s">
        <v>66</v>
      </c>
      <c r="C50" s="78" t="str">
        <f>IF(IFERROR(VLOOKUP('Unified Metrics'!B50,Table1[],1,FALSE),"")="","","X")</f>
        <v/>
      </c>
      <c r="D50" s="78" t="str">
        <f>IF(IFERROR(VLOOKUP('Unified Metrics'!B50,Table2[],1,FALSE),"")="","","X")</f>
        <v/>
      </c>
      <c r="E50" s="78" t="str">
        <f>IF(IFERROR(VLOOKUP('Unified Metrics'!B50,Table3[],1,FALSE),"")="","","X")</f>
        <v>X</v>
      </c>
      <c r="F50" s="78" t="str">
        <f>IF(IFERROR(VLOOKUP('Unified Metrics'!B50,Table4[],1,FALSE),"")="","","X")</f>
        <v>X</v>
      </c>
      <c r="G50" s="78" t="str">
        <f>IF(IFERROR(VLOOKUP('Unified Metrics'!B50,Table5[],1,FALSE),"")="","","X")</f>
        <v/>
      </c>
      <c r="H50" s="5" t="str">
        <f>IF(C50="X",VLOOKUP(B50,Table1[],2,FALSE),IF(D50="X",VLOOKUP(B50,Table2[],2,FALSE),IF(E50="X",VLOOKUP(B50,Table3[],2,FALSE),IF(F50="X",VLOOKUP(B50,Table4[],2,FALSE),VLOOKUP(B50,Table5[],2,FALSE)))))</f>
        <v xml:space="preserve">The Name of the building or location in which a course takes place. </v>
      </c>
      <c r="I50" s="5" t="str">
        <f>IF($C50="X",VLOOKUP($B50,Table1[],3,FALSE),IF($D50="X",VLOOKUP($B50,Table2[],3,FALSE),IF($E50="X",VLOOKUP($B50,Table3[],3,FALSE),IF($F50="X",VLOOKUP($B50,Table4[],3,FALSE),VLOOKUP($B50,Table5[],3,FALSE)))))</f>
        <v>[N/A]</v>
      </c>
      <c r="J50" s="5" t="str">
        <f>IF($C50="X",VLOOKUP($B50,Table1[],4,FALSE),IF($D50="X",VLOOKUP($B50,Table2[],4,FALSE),IF($E50="X",VLOOKUP($B50,Table3[],4,FALSE),IF($F50="X",VLOOKUP($B50,Table4[],4,FALSE),VLOOKUP($B50,Table5[],4,FALSE)))))</f>
        <v xml:space="preserve">     • Cesar Chavez
     • Fine Arts
     • Russel Hall
     • Web
     • …</v>
      </c>
      <c r="K50" s="5" t="str">
        <f>IF($C50="X",VLOOKUP($B50,Table1[],5,FALSE),IF($D50="X",VLOOKUP($B50,Table2[],5,FALSE),IF($E50="X",VLOOKUP($B50,Table3[],5,FALSE),IF($F50="X",VLOOKUP($B50,Table4[],5,FALSE),VLOOKUP($B50,Table5[],5,FALSE)))))</f>
        <v>[N/A]</v>
      </c>
      <c r="L50" s="5" t="str">
        <f>IF($C50="X",VLOOKUP($B50,Table1[],6,FALSE),IF($D50="X",VLOOKUP($B50,Table2[],6,FALSE),IF($E50="X",VLOOKUP($B50,Table3[],6,FALSE),IF($F50="X",VLOOKUP($B50,Table4[],6,FALSE),VLOOKUP($B50,Table5[],6,FALSE)))))</f>
        <v>Related Term(s): [ROOM], [LOCATION]</v>
      </c>
      <c r="M50" t="s">
        <v>23</v>
      </c>
      <c r="P50" t="s">
        <v>24</v>
      </c>
      <c r="S50" s="89"/>
    </row>
    <row r="51" spans="1:19" ht="60" x14ac:dyDescent="0.25">
      <c r="A51" s="84">
        <v>43</v>
      </c>
      <c r="B51" s="3" t="s">
        <v>67</v>
      </c>
      <c r="C51" s="78" t="str">
        <f>IF(IFERROR(VLOOKUP('Unified Metrics'!B51,Table1[],1,FALSE),"")="","","X")</f>
        <v/>
      </c>
      <c r="D51" s="78" t="str">
        <f>IF(IFERROR(VLOOKUP('Unified Metrics'!B51,Table2[],1,FALSE),"")="","","X")</f>
        <v/>
      </c>
      <c r="E51" s="78" t="str">
        <f>IF(IFERROR(VLOOKUP('Unified Metrics'!B51,Table3[],1,FALSE),"")="","","X")</f>
        <v>X</v>
      </c>
      <c r="F51" s="78" t="str">
        <f>IF(IFERROR(VLOOKUP('Unified Metrics'!B51,Table4[],1,FALSE),"")="","","X")</f>
        <v>X</v>
      </c>
      <c r="G51" s="78" t="str">
        <f>IF(IFERROR(VLOOKUP('Unified Metrics'!B51,Table5[],1,FALSE),"")="","","X")</f>
        <v/>
      </c>
      <c r="H51" s="5" t="str">
        <f>IF(C51="X",VLOOKUP(B51,Table1[],2,FALSE),IF(D51="X",VLOOKUP(B51,Table2[],2,FALSE),IF(E51="X",VLOOKUP(B51,Table3[],2,FALSE),IF(F51="X",VLOOKUP(B51,Table4[],2,FALSE),VLOOKUP(B51,Table5[],2,FALSE)))))</f>
        <v>The code representing the building or location in which a course takes place</v>
      </c>
      <c r="I51" s="5" t="str">
        <f>IF($C51="X",VLOOKUP($B51,Table1[],3,FALSE),IF($D51="X",VLOOKUP($B51,Table2[],3,FALSE),IF($E51="X",VLOOKUP($B51,Table3[],3,FALSE),IF($F51="X",VLOOKUP($B51,Table4[],3,FALSE),VLOOKUP($B51,Table5[],3,FALSE)))))</f>
        <v>[N/A]</v>
      </c>
      <c r="J51" s="5" t="str">
        <f>IF($C51="X",VLOOKUP($B51,Table1[],4,FALSE),IF($D51="X",VLOOKUP($B51,Table2[],4,FALSE),IF($E51="X",VLOOKUP($B51,Table3[],4,FALSE),IF($F51="X",VLOOKUP($B51,Table4[],4,FALSE),VLOOKUP($B51,Table5[],4,FALSE)))))</f>
        <v xml:space="preserve">     • CC = Cesar Chavez
     • FA = Fine Arts
     • RH = Russel Hall
     • …</v>
      </c>
      <c r="K51" s="5" t="str">
        <f>IF($C51="X",VLOOKUP($B51,Table1[],5,FALSE),IF($D51="X",VLOOKUP($B51,Table2[],5,FALSE),IF($E51="X",VLOOKUP($B51,Table3[],5,FALSE),IF($F51="X",VLOOKUP($B51,Table4[],5,FALSE),VLOOKUP($B51,Table5[],5,FALSE)))))</f>
        <v>[N/A]</v>
      </c>
      <c r="L51" s="5" t="str">
        <f>IF($C51="X",VLOOKUP($B51,Table1[],6,FALSE),IF($D51="X",VLOOKUP($B51,Table2[],6,FALSE),IF($E51="X",VLOOKUP($B51,Table3[],6,FALSE),IF($F51="X",VLOOKUP($B51,Table4[],6,FALSE),VLOOKUP($B51,Table5[],6,FALSE)))))</f>
        <v>[N/A]</v>
      </c>
      <c r="M51" t="s">
        <v>23</v>
      </c>
      <c r="P51" t="s">
        <v>24</v>
      </c>
      <c r="S51" s="89"/>
    </row>
    <row r="52" spans="1:19" ht="60" x14ac:dyDescent="0.25">
      <c r="A52" s="84">
        <v>44</v>
      </c>
      <c r="B52" s="3" t="s">
        <v>68</v>
      </c>
      <c r="C52" s="78" t="str">
        <f>IF(IFERROR(VLOOKUP('Unified Metrics'!B52,Table1[],1,FALSE),"")="","","X")</f>
        <v/>
      </c>
      <c r="D52" s="78" t="str">
        <f>IF(IFERROR(VLOOKUP('Unified Metrics'!B52,Table2[],1,FALSE),"")="","","X")</f>
        <v/>
      </c>
      <c r="E52" s="78" t="str">
        <f>IF(IFERROR(VLOOKUP('Unified Metrics'!B52,Table3[],1,FALSE),"")="","","X")</f>
        <v>X</v>
      </c>
      <c r="F52" s="78" t="str">
        <f>IF(IFERROR(VLOOKUP('Unified Metrics'!B52,Table4[],1,FALSE),"")="","","X")</f>
        <v>X</v>
      </c>
      <c r="G52" s="78" t="str">
        <f>IF(IFERROR(VLOOKUP('Unified Metrics'!B52,Table5[],1,FALSE),"")="","","X")</f>
        <v/>
      </c>
      <c r="H52" s="5" t="str">
        <f>IF(C52="X",VLOOKUP(B52,Table1[],2,FALSE),IF(D52="X",VLOOKUP(B52,Table2[],2,FALSE),IF(E52="X",VLOOKUP(B52,Table3[],2,FALSE),IF(F52="X",VLOOKUP(B52,Table4[],2,FALSE),VLOOKUP(B52,Table5[],2,FALSE)))))</f>
        <v>The full building code and room number in which a course takes place.  For Example, "CC114"</v>
      </c>
      <c r="I52" s="5" t="str">
        <f>IF($C52="X",VLOOKUP($B52,Table1[],3,FALSE),IF($D52="X",VLOOKUP($B52,Table2[],3,FALSE),IF($E52="X",VLOOKUP($B52,Table3[],3,FALSE),IF($F52="X",VLOOKUP($B52,Table4[],3,FALSE),VLOOKUP($B52,Table5[],3,FALSE)))))</f>
        <v>[N/A]</v>
      </c>
      <c r="J52" s="5" t="str">
        <f>IF($C52="X",VLOOKUP($B52,Table1[],4,FALSE),IF($D52="X",VLOOKUP($B52,Table2[],4,FALSE),IF($E52="X",VLOOKUP($B52,Table3[],4,FALSE),IF($F52="X",VLOOKUP($B52,Table4[],4,FALSE),VLOOKUP($B52,Table5[],4,FALSE)))))</f>
        <v xml:space="preserve">     • CC102
     • FA321
     • RH420B
     • etc…</v>
      </c>
      <c r="K52" s="5" t="str">
        <f>IF($C52="X",VLOOKUP($B52,Table1[],5,FALSE),IF($D52="X",VLOOKUP($B52,Table2[],5,FALSE),IF($E52="X",VLOOKUP($B52,Table3[],5,FALSE),IF($F52="X",VLOOKUP($B52,Table4[],5,FALSE),VLOOKUP($B52,Table5[],5,FALSE)))))</f>
        <v>[N/A]</v>
      </c>
      <c r="L52" s="5" t="str">
        <f>IF($C52="X",VLOOKUP($B52,Table1[],6,FALSE),IF($D52="X",VLOOKUP($B52,Table2[],6,FALSE),IF($E52="X",VLOOKUP($B52,Table3[],6,FALSE),IF($F52="X",VLOOKUP($B52,Table4[],6,FALSE),VLOOKUP($B52,Table5[],6,FALSE)))))</f>
        <v>Related Term(s): [BLDG], [ROOM]</v>
      </c>
      <c r="M52" t="s">
        <v>23</v>
      </c>
      <c r="P52" t="s">
        <v>24</v>
      </c>
      <c r="S52" s="89"/>
    </row>
    <row r="53" spans="1:19" x14ac:dyDescent="0.25">
      <c r="A53" s="84">
        <v>45</v>
      </c>
      <c r="B53" s="3" t="s">
        <v>69</v>
      </c>
      <c r="C53" s="78" t="str">
        <f>IF(IFERROR(VLOOKUP('Unified Metrics'!B53,Table1[],1,FALSE),"")="","","X")</f>
        <v/>
      </c>
      <c r="D53" s="78" t="str">
        <f>IF(IFERROR(VLOOKUP('Unified Metrics'!B53,Table2[],1,FALSE),"")="","","X")</f>
        <v/>
      </c>
      <c r="E53" s="78" t="str">
        <f>IF(IFERROR(VLOOKUP('Unified Metrics'!B53,Table3[],1,FALSE),"")="","","X")</f>
        <v/>
      </c>
      <c r="F53" s="78" t="str">
        <f>IF(IFERROR(VLOOKUP('Unified Metrics'!B53,Table4[],1,FALSE),"")="","","X")</f>
        <v>X</v>
      </c>
      <c r="G53" s="78" t="str">
        <f>IF(IFERROR(VLOOKUP('Unified Metrics'!B53,Table5[],1,FALSE),"")="","","X")</f>
        <v/>
      </c>
      <c r="H53" s="5" t="str">
        <f>IF(C53="X",VLOOKUP(B53,Table1[],2,FALSE),IF(D53="X",VLOOKUP(B53,Table2[],2,FALSE),IF(E53="X",VLOOKUP(B53,Table3[],2,FALSE),IF(F53="X",VLOOKUP(B53,Table4[],2,FALSE),VLOOKUP(B53,Table5[],2,FALSE)))))</f>
        <v>TBD</v>
      </c>
      <c r="I53" s="5" t="str">
        <f>IF($C53="X",VLOOKUP($B53,Table1[],3,FALSE),IF($D53="X",VLOOKUP($B53,Table2[],3,FALSE),IF($E53="X",VLOOKUP($B53,Table3[],3,FALSE),IF($F53="X",VLOOKUP($B53,Table4[],3,FALSE),VLOOKUP($B53,Table5[],3,FALSE)))))</f>
        <v>TBD</v>
      </c>
      <c r="J53" s="5" t="str">
        <f>IF($C53="X",VLOOKUP($B53,Table1[],4,FALSE),IF($D53="X",VLOOKUP($B53,Table2[],4,FALSE),IF($E53="X",VLOOKUP($B53,Table3[],4,FALSE),IF($F53="X",VLOOKUP($B53,Table4[],4,FALSE),VLOOKUP($B53,Table5[],4,FALSE)))))</f>
        <v>TBD</v>
      </c>
      <c r="K53" s="5" t="str">
        <f>IF($C53="X",VLOOKUP($B53,Table1[],5,FALSE),IF($D53="X",VLOOKUP($B53,Table2[],5,FALSE),IF($E53="X",VLOOKUP($B53,Table3[],5,FALSE),IF($F53="X",VLOOKUP($B53,Table4[],5,FALSE),VLOOKUP($B53,Table5[],5,FALSE)))))</f>
        <v>TBD</v>
      </c>
      <c r="L53" s="5" t="str">
        <f>IF($C53="X",VLOOKUP($B53,Table1[],6,FALSE),IF($D53="X",VLOOKUP($B53,Table2[],6,FALSE),IF($E53="X",VLOOKUP($B53,Table3[],6,FALSE),IF($F53="X",VLOOKUP($B53,Table4[],6,FALSE),VLOOKUP($B53,Table5[],6,FALSE)))))</f>
        <v>TBD</v>
      </c>
    </row>
    <row r="54" spans="1:19" ht="60" x14ac:dyDescent="0.25">
      <c r="A54" s="84">
        <v>46</v>
      </c>
      <c r="B54" s="3" t="s">
        <v>70</v>
      </c>
      <c r="C54" s="78" t="str">
        <f>IF(IFERROR(VLOOKUP('Unified Metrics'!B54,Table1[],1,FALSE),"")="","","X")</f>
        <v/>
      </c>
      <c r="D54" s="78" t="str">
        <f>IF(IFERROR(VLOOKUP('Unified Metrics'!B54,Table2[],1,FALSE),"")="","","X")</f>
        <v>X</v>
      </c>
      <c r="E54" s="78" t="str">
        <f>IF(IFERROR(VLOOKUP('Unified Metrics'!B54,Table3[],1,FALSE),"")="","","X")</f>
        <v>X</v>
      </c>
      <c r="F54" s="78" t="str">
        <f>IF(IFERROR(VLOOKUP('Unified Metrics'!B54,Table4[],1,FALSE),"")="","","X")</f>
        <v>X</v>
      </c>
      <c r="G54" s="78" t="str">
        <f>IF(IFERROR(VLOOKUP('Unified Metrics'!B54,Table5[],1,FALSE),"")="","","X")</f>
        <v>X</v>
      </c>
      <c r="H54" s="5" t="str">
        <f>IF(C54="X",VLOOKUP(B54,Table1[],2,FALSE),IF(D54="X",VLOOKUP(B54,Table2[],2,FALSE),IF(E54="X",VLOOKUP(B54,Table3[],2,FALSE),IF(F54="X",VLOOKUP(B54,Table4[],2,FALSE),VLOOKUP(B54,Table5[],2,FALSE)))))</f>
        <v>The Calendar Year in which a term resides.  For example, 2021.</v>
      </c>
      <c r="I54" s="5" t="str">
        <f>IF($C54="X",VLOOKUP($B54,Table1[],3,FALSE),IF($D54="X",VLOOKUP($B54,Table2[],3,FALSE),IF($E54="X",VLOOKUP($B54,Table3[],3,FALSE),IF($F54="X",VLOOKUP($B54,Table4[],3,FALSE),VLOOKUP($B54,Table5[],3,FALSE)))))</f>
        <v>[N/A]</v>
      </c>
      <c r="J54" s="5" t="str">
        <f>IF($C54="X",VLOOKUP($B54,Table1[],4,FALSE),IF($D54="X",VLOOKUP($B54,Table2[],4,FALSE),IF($E54="X",VLOOKUP($B54,Table3[],4,FALSE),IF($F54="X",VLOOKUP($B54,Table4[],4,FALSE),VLOOKUP($B54,Table5[],4,FALSE)))))</f>
        <v xml:space="preserve">     • 2022
     • 2021
     • 2020
     • etc.</v>
      </c>
      <c r="K54" s="5" t="str">
        <f>IF($C54="X",VLOOKUP($B54,Table1[],5,FALSE),IF($D54="X",VLOOKUP($B54,Table2[],5,FALSE),IF($E54="X",VLOOKUP($B54,Table3[],5,FALSE),IF($F54="X",VLOOKUP($B54,Table4[],5,FALSE),VLOOKUP($B54,Table5[],5,FALSE)))))</f>
        <v>[N/A]</v>
      </c>
      <c r="L54" s="5" t="str">
        <f>IF($C54="X",VLOOKUP($B54,Table1[],6,FALSE),IF($D54="X",VLOOKUP($B54,Table2[],6,FALSE),IF($E54="X",VLOOKUP($B54,Table3[],6,FALSE),IF($F54="X",VLOOKUP($B54,Table4[],6,FALSE),VLOOKUP($B54,Table5[],6,FALSE)))))</f>
        <v>Related Elements: [FISCAL YEAR], [ACADEMIC YEAR]</v>
      </c>
      <c r="M54" t="s">
        <v>23</v>
      </c>
      <c r="P54" t="s">
        <v>24</v>
      </c>
      <c r="S54" s="89"/>
    </row>
    <row r="55" spans="1:19" ht="75" x14ac:dyDescent="0.25">
      <c r="A55" s="84">
        <v>47</v>
      </c>
      <c r="B55" s="3" t="s">
        <v>71</v>
      </c>
      <c r="C55" s="78" t="str">
        <f>IF(IFERROR(VLOOKUP('Unified Metrics'!B55,Table1[],1,FALSE),"")="","","X")</f>
        <v/>
      </c>
      <c r="D55" s="78" t="str">
        <f>IF(IFERROR(VLOOKUP('Unified Metrics'!B55,Table2[],1,FALSE),"")="","","X")</f>
        <v>X</v>
      </c>
      <c r="E55" s="78" t="str">
        <f>IF(IFERROR(VLOOKUP('Unified Metrics'!B55,Table3[],1,FALSE),"")="","","X")</f>
        <v>X</v>
      </c>
      <c r="F55" s="78" t="str">
        <f>IF(IFERROR(VLOOKUP('Unified Metrics'!B55,Table4[],1,FALSE),"")="","","X")</f>
        <v>X</v>
      </c>
      <c r="G55" s="78" t="str">
        <f>IF(IFERROR(VLOOKUP('Unified Metrics'!B55,Table5[],1,FALSE),"")="","","X")</f>
        <v/>
      </c>
      <c r="H55" s="5" t="str">
        <f>IF(C55="X",VLOOKUP(B55,Table1[],2,FALSE),IF(D55="X",VLOOKUP(B55,Table2[],2,FALSE),IF(E55="X",VLOOKUP(B55,Table3[],2,FALSE),IF(F55="X",VLOOKUP(B55,Table4[],2,FALSE),VLOOKUP(B55,Table5[],2,FALSE)))))</f>
        <v>The Campus Code or Center Code where a class takes place</v>
      </c>
      <c r="I55" s="5" t="str">
        <f>IF($C55="X",VLOOKUP($B55,Table1[],3,FALSE),IF($D55="X",VLOOKUP($B55,Table2[],3,FALSE),IF($E55="X",VLOOKUP($B55,Table3[],3,FALSE),IF($F55="X",VLOOKUP($B55,Table4[],3,FALSE),VLOOKUP($B55,Table5[],3,FALSE)))))</f>
        <v>[N/A]</v>
      </c>
      <c r="J55" s="5" t="str">
        <f>IF($C55="X",VLOOKUP($B55,Table1[],4,FALSE),IF($D55="X",VLOOKUP($B55,Table2[],4,FALSE),IF($E55="X",VLOOKUP($B55,Table3[],4,FALSE),IF($F55="X",VLOOKUP($B55,Table4[],4,FALSE),VLOOKUP($B55,Table5[],4,FALSE)))))</f>
        <v xml:space="preserve">     • SAC
     • SCC
     • CEC
     • OEC
     • DMC</v>
      </c>
      <c r="K55" s="5" t="str">
        <f>IF($C55="X",VLOOKUP($B55,Table1[],5,FALSE),IF($D55="X",VLOOKUP($B55,Table2[],5,FALSE),IF($E55="X",VLOOKUP($B55,Table3[],5,FALSE),IF($F55="X",VLOOKUP($B55,Table4[],5,FALSE),VLOOKUP($B55,Table5[],5,FALSE)))))</f>
        <v>[N/A]</v>
      </c>
      <c r="L55" s="5" t="str">
        <f>IF($C55="X",VLOOKUP($B55,Table1[],6,FALSE),IF($D55="X",VLOOKUP($B55,Table2[],6,FALSE),IF($E55="X",VLOOKUP($B55,Table3[],6,FALSE),IF($F55="X",VLOOKUP($B55,Table4[],6,FALSE),VLOOKUP($B55,Table5[],6,FALSE)))))</f>
        <v>[N/A]</v>
      </c>
      <c r="M55" t="s">
        <v>23</v>
      </c>
      <c r="P55" t="s">
        <v>24</v>
      </c>
      <c r="S55" s="89"/>
    </row>
    <row r="56" spans="1:19" ht="75" x14ac:dyDescent="0.25">
      <c r="A56" s="84">
        <v>48</v>
      </c>
      <c r="B56" s="3" t="s">
        <v>72</v>
      </c>
      <c r="C56" s="78" t="str">
        <f>IF(IFERROR(VLOOKUP('Unified Metrics'!B56,Table1[],1,FALSE),"")="","","X")</f>
        <v/>
      </c>
      <c r="D56" s="78" t="str">
        <f>IF(IFERROR(VLOOKUP('Unified Metrics'!B56,Table2[],1,FALSE),"")="","","X")</f>
        <v>X</v>
      </c>
      <c r="E56" s="78" t="str">
        <f>IF(IFERROR(VLOOKUP('Unified Metrics'!B56,Table3[],1,FALSE),"")="","","X")</f>
        <v>X</v>
      </c>
      <c r="F56" s="78" t="str">
        <f>IF(IFERROR(VLOOKUP('Unified Metrics'!B56,Table4[],1,FALSE),"")="","","X")</f>
        <v>X</v>
      </c>
      <c r="G56" s="78" t="str">
        <f>IF(IFERROR(VLOOKUP('Unified Metrics'!B56,Table5[],1,FALSE),"")="","","X")</f>
        <v/>
      </c>
      <c r="H56" s="5" t="str">
        <f>IF(C56="X",VLOOKUP(B56,Table1[],2,FALSE),IF(D56="X",VLOOKUP(B56,Table2[],2,FALSE),IF(E56="X",VLOOKUP(B56,Table3[],2,FALSE),IF(F56="X",VLOOKUP(B56,Table4[],2,FALSE),VLOOKUP(B56,Table5[],2,FALSE)))))</f>
        <v>The campus or center where a class takes place</v>
      </c>
      <c r="I56" s="5" t="str">
        <f>IF($C56="X",VLOOKUP($B56,Table1[],3,FALSE),IF($D56="X",VLOOKUP($B56,Table2[],3,FALSE),IF($E56="X",VLOOKUP($B56,Table3[],3,FALSE),IF($F56="X",VLOOKUP($B56,Table4[],3,FALSE),VLOOKUP($B56,Table5[],3,FALSE)))))</f>
        <v>[N/A]</v>
      </c>
      <c r="J56" s="5" t="str">
        <f>IF($C56="X",VLOOKUP($B56,Table1[],4,FALSE),IF($D56="X",VLOOKUP($B56,Table2[],4,FALSE),IF($E56="X",VLOOKUP($B56,Table3[],4,FALSE),IF($F56="X",VLOOKUP($B56,Table4[],4,FALSE),VLOOKUP($B56,Table5[],4,FALSE)))))</f>
        <v xml:space="preserve">     • Santa Ana College
     • Santiago Canyon College
     • Centennial Education Center
     • Orange Education Center
     • Digital Media Center</v>
      </c>
      <c r="K56" s="5" t="str">
        <f>IF($C56="X",VLOOKUP($B56,Table1[],5,FALSE),IF($D56="X",VLOOKUP($B56,Table2[],5,FALSE),IF($E56="X",VLOOKUP($B56,Table3[],5,FALSE),IF($F56="X",VLOOKUP($B56,Table4[],5,FALSE),VLOOKUP($B56,Table5[],5,FALSE)))))</f>
        <v>[N/A]</v>
      </c>
      <c r="L56" s="5" t="str">
        <f>IF($C56="X",VLOOKUP($B56,Table1[],6,FALSE),IF($D56="X",VLOOKUP($B56,Table2[],6,FALSE),IF($E56="X",VLOOKUP($B56,Table3[],6,FALSE),IF($F56="X",VLOOKUP($B56,Table4[],6,FALSE),VLOOKUP($B56,Table5[],6,FALSE)))))</f>
        <v>[N/A]</v>
      </c>
      <c r="M56" t="s">
        <v>23</v>
      </c>
      <c r="P56" t="s">
        <v>24</v>
      </c>
      <c r="S56" s="89"/>
    </row>
    <row r="57" spans="1:19" ht="75" x14ac:dyDescent="0.25">
      <c r="A57" s="84">
        <v>49</v>
      </c>
      <c r="B57" s="3" t="s">
        <v>73</v>
      </c>
      <c r="C57" s="78" t="str">
        <f>IF(IFERROR(VLOOKUP('Unified Metrics'!B57,Table1[],1,FALSE),"")="","","X")</f>
        <v/>
      </c>
      <c r="D57" s="78" t="str">
        <f>IF(IFERROR(VLOOKUP('Unified Metrics'!B57,Table2[],1,FALSE),"")="","","X")</f>
        <v/>
      </c>
      <c r="E57" s="78" t="str">
        <f>IF(IFERROR(VLOOKUP('Unified Metrics'!B57,Table3[],1,FALSE),"")="","","X")</f>
        <v/>
      </c>
      <c r="F57" s="78" t="str">
        <f>IF(IFERROR(VLOOKUP('Unified Metrics'!B57,Table4[],1,FALSE),"")="","","X")</f>
        <v>X</v>
      </c>
      <c r="G57" s="78" t="str">
        <f>IF(IFERROR(VLOOKUP('Unified Metrics'!B57,Table5[],1,FALSE),"")="","","X")</f>
        <v/>
      </c>
      <c r="H57" s="5" t="str">
        <f>IF(C57="X",VLOOKUP(B57,Table1[],2,FALSE),IF(D57="X",VLOOKUP(B57,Table2[],2,FALSE),IF(E57="X",VLOOKUP(B57,Table3[],2,FALSE),IF(F57="X",VLOOKUP(B57,Table4[],2,FALSE),VLOOKUP(B57,Table5[],2,FALSE)))))</f>
        <v>This Level indicates whether a class is cancelled and is considered no longer active within the selected time period.</v>
      </c>
      <c r="I57" s="5" t="str">
        <f>IF($C57="X",VLOOKUP($B57,Table1[],3,FALSE),IF($D57="X",VLOOKUP($B57,Table2[],3,FALSE),IF($E57="X",VLOOKUP($B57,Table3[],3,FALSE),IF($F57="X",VLOOKUP($B57,Table4[],3,FALSE),VLOOKUP($B57,Table5[],3,FALSE)))))</f>
        <v>[N/A]</v>
      </c>
      <c r="J57" s="5" t="str">
        <f>IF($C57="X",VLOOKUP($B57,Table1[],4,FALSE),IF($D57="X",VLOOKUP($B57,Table2[],4,FALSE),IF($E57="X",VLOOKUP($B57,Table3[],4,FALSE),IF($F57="X",VLOOKUP($B57,Table4[],4,FALSE),VLOOKUP($B57,Table5[],4,FALSE)))))</f>
        <v xml:space="preserve">     • Yes: Includes cancelled classes during a selected time period
     • No: Excludes cancelled classes and includes only active classes during a selected time period</v>
      </c>
      <c r="K57" s="5" t="str">
        <f>IF($C57="X",VLOOKUP($B57,Table1[],5,FALSE),IF($D57="X",VLOOKUP($B57,Table2[],5,FALSE),IF($E57="X",VLOOKUP($B57,Table3[],5,FALSE),IF($F57="X",VLOOKUP($B57,Table4[],5,FALSE),VLOOKUP($B57,Table5[],5,FALSE)))))</f>
        <v>[N/A]</v>
      </c>
      <c r="L57" s="5" t="str">
        <f>IF($C57="X",VLOOKUP($B57,Table1[],6,FALSE),IF($D57="X",VLOOKUP($B57,Table2[],6,FALSE),IF($E57="X",VLOOKUP($B57,Table3[],6,FALSE),IF($F57="X",VLOOKUP($B57,Table4[],6,FALSE),VLOOKUP($B57,Table5[],6,FALSE)))))</f>
        <v>[N/A]</v>
      </c>
      <c r="M57" t="s">
        <v>23</v>
      </c>
      <c r="P57" t="s">
        <v>24</v>
      </c>
      <c r="S57" s="89"/>
    </row>
    <row r="58" spans="1:19" ht="60" x14ac:dyDescent="0.25">
      <c r="A58" s="84">
        <v>50</v>
      </c>
      <c r="B58" s="3" t="s">
        <v>74</v>
      </c>
      <c r="C58" s="78" t="str">
        <f>IF(IFERROR(VLOOKUP('Unified Metrics'!B58,Table1[],1,FALSE),"")="","","X")</f>
        <v/>
      </c>
      <c r="D58" s="78" t="str">
        <f>IF(IFERROR(VLOOKUP('Unified Metrics'!B58,Table2[],1,FALSE),"")="","","X")</f>
        <v/>
      </c>
      <c r="E58" s="78" t="str">
        <f>IF(IFERROR(VLOOKUP('Unified Metrics'!B58,Table3[],1,FALSE),"")="","","X")</f>
        <v/>
      </c>
      <c r="F58" s="78" t="str">
        <f>IF(IFERROR(VLOOKUP('Unified Metrics'!B58,Table4[],1,FALSE),"")="","","X")</f>
        <v/>
      </c>
      <c r="G58" s="78" t="str">
        <f>IF(IFERROR(VLOOKUP('Unified Metrics'!B58,Table5[],1,FALSE),"")="","","X")</f>
        <v>X</v>
      </c>
      <c r="H58" s="5" t="str">
        <f>IF(C58="X",VLOOKUP(B58,Table1[],2,FALSE),IF(D58="X",VLOOKUP(B58,Table2[],2,FALSE),IF(E58="X",VLOOKUP(B58,Table3[],2,FALSE),IF(F58="X",VLOOKUP(B58,Table4[],2,FALSE),VLOOKUP(B58,Table5[],2,FALSE)))))</f>
        <v>The most recent catalog term associated with the requirements for the student's program of study.</v>
      </c>
      <c r="I58" s="5" t="str">
        <f>IF($C58="X",VLOOKUP($B58,Table1[],3,FALSE),IF($D58="X",VLOOKUP($B58,Table2[],3,FALSE),IF($E58="X",VLOOKUP($B58,Table3[],3,FALSE),IF($F58="X",VLOOKUP($B58,Table4[],3,FALSE),VLOOKUP($B58,Table5[],3,FALSE)))))</f>
        <v>[N/A]</v>
      </c>
      <c r="J58" s="5" t="str">
        <f>IF($C58="X",VLOOKUP($B58,Table1[],4,FALSE),IF($D58="X",VLOOKUP($B58,Table2[],4,FALSE),IF($E58="X",VLOOKUP($B58,Table3[],4,FALSE),IF($F58="X",VLOOKUP($B58,Table4[],4,FALSE),VLOOKUP($B58,Table5[],4,FALSE)))))</f>
        <v xml:space="preserve">     • 2021-2022
     • 2020-2021
     • 2019-2020
     • etc.</v>
      </c>
      <c r="K58" s="5" t="str">
        <f>IF($C58="X",VLOOKUP($B58,Table1[],5,FALSE),IF($D58="X",VLOOKUP($B58,Table2[],5,FALSE),IF($E58="X",VLOOKUP($B58,Table3[],5,FALSE),IF($F58="X",VLOOKUP($B58,Table4[],5,FALSE),VLOOKUP($B58,Table5[],5,FALSE)))))</f>
        <v>[N/A]</v>
      </c>
      <c r="L58" s="5" t="str">
        <f>IF($C58="X",VLOOKUP($B58,Table1[],6,FALSE),IF($D58="X",VLOOKUP($B58,Table2[],6,FALSE),IF($E58="X",VLOOKUP($B58,Table3[],6,FALSE),IF($F58="X",VLOOKUP($B58,Table4[],6,FALSE),VLOOKUP($B58,Table5[],6,FALSE)))))</f>
        <v>[N/A]</v>
      </c>
      <c r="M58" t="s">
        <v>23</v>
      </c>
      <c r="P58" t="s">
        <v>24</v>
      </c>
      <c r="S58" s="89"/>
    </row>
    <row r="59" spans="1:19" ht="60" x14ac:dyDescent="0.25">
      <c r="A59" s="84">
        <v>51</v>
      </c>
      <c r="B59" s="3" t="s">
        <v>75</v>
      </c>
      <c r="C59" s="78" t="str">
        <f>IF(IFERROR(VLOOKUP('Unified Metrics'!B59,Table1[],1,FALSE),"")="","","X")</f>
        <v/>
      </c>
      <c r="D59" s="78" t="str">
        <f>IF(IFERROR(VLOOKUP('Unified Metrics'!B59,Table2[],1,FALSE),"")="","","X")</f>
        <v>X</v>
      </c>
      <c r="E59" s="78" t="str">
        <f>IF(IFERROR(VLOOKUP('Unified Metrics'!B59,Table3[],1,FALSE),"")="","","X")</f>
        <v>X</v>
      </c>
      <c r="F59" s="78" t="str">
        <f>IF(IFERROR(VLOOKUP('Unified Metrics'!B59,Table4[],1,FALSE),"")="","","X")</f>
        <v>X</v>
      </c>
      <c r="G59" s="78" t="str">
        <f>IF(IFERROR(VLOOKUP('Unified Metrics'!B59,Table5[],1,FALSE),"")="","","X")</f>
        <v/>
      </c>
      <c r="H59" s="5" t="str">
        <f>IF(C59="X",VLOOKUP(B59,Table1[],2,FALSE),IF(D59="X",VLOOKUP(B59,Table2[],2,FALSE),IF(E59="X",VLOOKUP(B59,Table3[],2,FALSE),IF(F59="X",VLOOKUP(B59,Table4[],2,FALSE),VLOOKUP(B59,Table5[],2,FALSE)))))</f>
        <v>A listing of specific census dates for each term</v>
      </c>
      <c r="I59" s="5" t="str">
        <f>IF($C59="X",VLOOKUP($B59,Table1[],3,FALSE),IF($D59="X",VLOOKUP($B59,Table2[],3,FALSE),IF($E59="X",VLOOKUP($B59,Table3[],3,FALSE),IF($F59="X",VLOOKUP($B59,Table4[],3,FALSE),VLOOKUP($B59,Table5[],3,FALSE)))))</f>
        <v>[N/A]</v>
      </c>
      <c r="J59" s="5" t="str">
        <f>IF($C59="X",VLOOKUP($B59,Table1[],4,FALSE),IF($D59="X",VLOOKUP($B59,Table2[],4,FALSE),IF($E59="X",VLOOKUP($B59,Table3[],4,FALSE),IF($F59="X",VLOOKUP($B59,Table4[],4,FALSE),VLOOKUP($B59,Table5[],4,FALSE)))))</f>
        <v>TBD</v>
      </c>
      <c r="K59" s="5" t="str">
        <f>IF($C59="X",VLOOKUP($B59,Table1[],5,FALSE),IF($D59="X",VLOOKUP($B59,Table2[],5,FALSE),IF($E59="X",VLOOKUP($B59,Table3[],5,FALSE),IF($F59="X",VLOOKUP($B59,Table4[],5,FALSE),VLOOKUP($B59,Table5[],5,FALSE)))))</f>
        <v>NOTES ON USING THIS ELEMENT: Selecting a census date from this value will reflect data as of that census date snapshot only.</v>
      </c>
      <c r="L59" s="5" t="str">
        <f>IF($C59="X",VLOOKUP($B59,Table1[],6,FALSE),IF($D59="X",VLOOKUP($B59,Table2[],6,FALSE),IF($E59="X",VLOOKUP($B59,Table3[],6,FALSE),IF($F59="X",VLOOKUP($B59,Table4[],6,FALSE),VLOOKUP($B59,Table5[],6,FALSE)))))</f>
        <v>[N/A]</v>
      </c>
      <c r="M59" t="s">
        <v>23</v>
      </c>
      <c r="P59" t="s">
        <v>24</v>
      </c>
      <c r="S59" s="89"/>
    </row>
    <row r="60" spans="1:19" ht="75" x14ac:dyDescent="0.25">
      <c r="A60" s="84">
        <v>52</v>
      </c>
      <c r="B60" s="3" t="s">
        <v>76</v>
      </c>
      <c r="C60" s="78" t="str">
        <f>IF(IFERROR(VLOOKUP('Unified Metrics'!B60,Table1[],1,FALSE),"")="","","X")</f>
        <v/>
      </c>
      <c r="D60" s="78" t="str">
        <f>IF(IFERROR(VLOOKUP('Unified Metrics'!B60,Table2[],1,FALSE),"")="","","X")</f>
        <v/>
      </c>
      <c r="E60" s="78" t="str">
        <f>IF(IFERROR(VLOOKUP('Unified Metrics'!B60,Table3[],1,FALSE),"")="","","X")</f>
        <v>X</v>
      </c>
      <c r="F60" s="78" t="str">
        <f>IF(IFERROR(VLOOKUP('Unified Metrics'!B60,Table4[],1,FALSE),"")="","","X")</f>
        <v>X</v>
      </c>
      <c r="G60" s="78" t="str">
        <f>IF(IFERROR(VLOOKUP('Unified Metrics'!B60,Table5[],1,FALSE),"")="","","X")</f>
        <v/>
      </c>
      <c r="H60" s="5" t="str">
        <f>IF(C60="X",VLOOKUP(B60,Table1[],2,FALSE),IF(D60="X",VLOOKUP(B60,Table2[],2,FALSE),IF(E60="X",VLOOKUP(B60,Table3[],2,FALSE),IF(F60="X",VLOOKUP(B60,Table4[],2,FALSE),VLOOKUP(B60,Table5[],2,FALSE)))))</f>
        <v>A unique number assigned to a course by the curriculum office.</v>
      </c>
      <c r="I60" s="5" t="str">
        <f>IF($C60="X",VLOOKUP($B60,Table1[],3,FALSE),IF($D60="X",VLOOKUP($B60,Table2[],3,FALSE),IF($E60="X",VLOOKUP($B60,Table3[],3,FALSE),IF($F60="X",VLOOKUP($B60,Table4[],3,FALSE),VLOOKUP($B60,Table5[],3,FALSE)))))</f>
        <v>[N/A]</v>
      </c>
      <c r="J60" s="5" t="str">
        <f>IF($C60="X",VLOOKUP($B60,Table1[],4,FALSE),IF($D60="X",VLOOKUP($B60,Table2[],4,FALSE),IF($E60="X",VLOOKUP($B60,Table3[],4,FALSE),IF($F60="X",VLOOKUP($B60,Table4[],4,FALSE),VLOOKUP($B60,Table5[],4,FALSE)))))</f>
        <v>TBD</v>
      </c>
      <c r="K60" s="5" t="str">
        <f>IF($C60="X",VLOOKUP($B60,Table1[],5,FALSE),IF($D60="X",VLOOKUP($B60,Table2[],5,FALSE),IF($E60="X",VLOOKUP($B60,Table3[],5,FALSE),IF($F60="X",VLOOKUP($B60,Table4[],5,FALSE),VLOOKUP($B60,Table5[],5,FALSE)))))</f>
        <v>NOTES ON USING THIS ELEMENT: 
A curriculum ID is assigned to courses once the curriculum is approved by the curriculum office.</v>
      </c>
      <c r="L60" s="5" t="str">
        <f>IF($C60="X",VLOOKUP($B60,Table1[],6,FALSE),IF($D60="X",VLOOKUP($B60,Table2[],6,FALSE),IF($E60="X",VLOOKUP($B60,Table3[],6,FALSE),IF($F60="X",VLOOKUP($B60,Table4[],6,FALSE),VLOOKUP($B60,Table5[],6,FALSE)))))</f>
        <v>[N/A]</v>
      </c>
      <c r="M60" t="s">
        <v>23</v>
      </c>
      <c r="P60" t="s">
        <v>24</v>
      </c>
      <c r="S60" s="89"/>
    </row>
    <row r="61" spans="1:19" ht="225" x14ac:dyDescent="0.25">
      <c r="A61" s="84">
        <v>53</v>
      </c>
      <c r="B61" s="3" t="s">
        <v>77</v>
      </c>
      <c r="C61" s="78" t="str">
        <f>IF(IFERROR(VLOOKUP('Unified Metrics'!B61,Table1[],1,FALSE),"")="","","X")</f>
        <v/>
      </c>
      <c r="D61" s="78" t="str">
        <f>IF(IFERROR(VLOOKUP('Unified Metrics'!B61,Table2[],1,FALSE),"")="","","X")</f>
        <v/>
      </c>
      <c r="E61" s="78" t="str">
        <f>IF(IFERROR(VLOOKUP('Unified Metrics'!B61,Table3[],1,FALSE),"")="","","X")</f>
        <v>X</v>
      </c>
      <c r="F61" s="78" t="str">
        <f>IF(IFERROR(VLOOKUP('Unified Metrics'!B61,Table4[],1,FALSE),"")="","","X")</f>
        <v/>
      </c>
      <c r="G61" s="78" t="str">
        <f>IF(IFERROR(VLOOKUP('Unified Metrics'!B61,Table5[],1,FALSE),"")="","","X")</f>
        <v/>
      </c>
      <c r="H61" s="5" t="str">
        <f>IF(C61="X",VLOOKUP(B61,Table1[],2,FALSE),IF(D61="X",VLOOKUP(B61,Table2[],2,FALSE),IF(E61="X",VLOOKUP(B61,Table3[],2,FALSE),IF(F61="X",VLOOKUP(B61,Table4[],2,FALSE),VLOOKUP(B61,Table5[],2,FALSE)))))</f>
        <v>Accounting Code associated with a course</v>
      </c>
      <c r="I61" s="5" t="str">
        <f>IF($C61="X",VLOOKUP($B61,Table1[],3,FALSE),IF($D61="X",VLOOKUP($B61,Table2[],3,FALSE),IF($E61="X",VLOOKUP($B61,Table3[],3,FALSE),IF($F61="X",VLOOKUP($B61,Table4[],3,FALSE),VLOOKUP($B61,Table5[],3,FALSE)))))</f>
        <v>[N/A]</v>
      </c>
      <c r="J61" s="5" t="str">
        <f>IF($C61="X",VLOOKUP($B61,Table1[],4,FALSE),IF($D61="X",VLOOKUP($B61,Table2[],4,FALSE),IF($E61="X",VLOOKUP($B61,Table3[],4,FALSE),IF($F61="X",VLOOKUP($B61,Table4[],4,FALSE),VLOOKUP($B61,Table5[],4,FALSE)))))</f>
        <v xml:space="preserve">     • A: Census Weekly
     • B: Census Weekly Ind Study (alt Acct)
     • C: Census Weekly Work Exp
     • D: Census Daily
     • E: Positive Att Credit
     • F: Positive Att Credit IS
     • G: Positive Att NonCredit
     • H: Positive Att NonCredit IS
     • I: Ind Study/Daily or Alt Daily Acct
     • J: Pac (Open Entry/Exit)
     • PANC (Open Entry/Exit)
     • M: Independent Study Labs Full Term
     • N: Independent Study Labs Short Term
     • X Non-State Supported
     • Y: Non-State Supported (Grades Req)</v>
      </c>
      <c r="K61" s="5" t="str">
        <f>IF($C61="X",VLOOKUP($B61,Table1[],5,FALSE),IF($D61="X",VLOOKUP($B61,Table2[],5,FALSE),IF($E61="X",VLOOKUP($B61,Table3[],5,FALSE),IF($F61="X",VLOOKUP($B61,Table4[],5,FALSE),VLOOKUP($B61,Table5[],5,FALSE)))))</f>
        <v>[N/A]</v>
      </c>
      <c r="L61" s="5" t="str">
        <f>IF($C61="X",VLOOKUP($B61,Table1[],6,FALSE),IF($D61="X",VLOOKUP($B61,Table2[],6,FALSE),IF($E61="X",VLOOKUP($B61,Table3[],6,FALSE),IF($F61="X",VLOOKUP($B61,Table4[],6,FALSE),VLOOKUP($B61,Table5[],6,FALSE)))))</f>
        <v>[N/A]</v>
      </c>
      <c r="M61" t="s">
        <v>23</v>
      </c>
      <c r="P61" t="s">
        <v>24</v>
      </c>
      <c r="S61" s="89"/>
    </row>
    <row r="62" spans="1:19" ht="75" x14ac:dyDescent="0.25">
      <c r="A62" s="84">
        <v>54</v>
      </c>
      <c r="B62" s="3" t="s">
        <v>78</v>
      </c>
      <c r="C62" s="78" t="str">
        <f>IF(IFERROR(VLOOKUP('Unified Metrics'!B62,Table1[],1,FALSE),"")="","","X")</f>
        <v/>
      </c>
      <c r="D62" s="78" t="str">
        <f>IF(IFERROR(VLOOKUP('Unified Metrics'!B62,Table2[],1,FALSE),"")="","","X")</f>
        <v>X</v>
      </c>
      <c r="E62" s="78" t="str">
        <f>IF(IFERROR(VLOOKUP('Unified Metrics'!B62,Table3[],1,FALSE),"")="","","X")</f>
        <v>X</v>
      </c>
      <c r="F62" s="78" t="str">
        <f>IF(IFERROR(VLOOKUP('Unified Metrics'!B62,Table4[],1,FALSE),"")="","","X")</f>
        <v/>
      </c>
      <c r="G62" s="78" t="str">
        <f>IF(IFERROR(VLOOKUP('Unified Metrics'!B62,Table5[],1,FALSE),"")="","","X")</f>
        <v/>
      </c>
      <c r="H62" s="5" t="str">
        <f>IF(C62="X",VLOOKUP(B62,Table1[],2,FALSE),IF(D62="X",VLOOKUP(B62,Table2[],2,FALSE),IF(E62="X",VLOOKUP(B62,Table3[],2,FALSE),IF(F62="X",VLOOKUP(B62,Table4[],2,FALSE),VLOOKUP(B62,Table5[],2,FALSE)))))</f>
        <v>The total number of units earned by a student for their enrolled classes.</v>
      </c>
      <c r="I62" s="5" t="str">
        <f>IF($C62="X",VLOOKUP($B62,Table1[],3,FALSE),IF($D62="X",VLOOKUP($B62,Table2[],3,FALSE),IF($E62="X",VLOOKUP($B62,Table3[],3,FALSE),IF($F62="X",VLOOKUP($B62,Table4[],3,FALSE),VLOOKUP($B62,Table5[],3,FALSE)))))</f>
        <v>[Completed Units] = [Attempted Units] in which the student received a passing grade ('A', 'B', 'C', 'COM' and 'P')</v>
      </c>
      <c r="J62" s="5" t="str">
        <f>IF($C62="X",VLOOKUP($B62,Table1[],4,FALSE),IF($D62="X",VLOOKUP($B62,Table2[],4,FALSE),IF($E62="X",VLOOKUP($B62,Table3[],4,FALSE),IF($F62="X",VLOOKUP($B62,Table4[],4,FALSE),VLOOKUP($B62,Table5[],4,FALSE)))))</f>
        <v>[N/A]</v>
      </c>
      <c r="K62" s="5" t="str">
        <f>IF($C62="X",VLOOKUP($B62,Table1[],5,FALSE),IF($D62="X",VLOOKUP($B62,Table2[],5,FALSE),IF($E62="X",VLOOKUP($B62,Table3[],5,FALSE),IF($F62="X",VLOOKUP($B62,Table4[],5,FALSE),VLOOKUP($B62,Table5[],5,FALSE)))))</f>
        <v>[N/A]</v>
      </c>
      <c r="L62" s="5" t="str">
        <f>IF($C62="X",VLOOKUP($B62,Table1[],6,FALSE),IF($D62="X",VLOOKUP($B62,Table2[],6,FALSE),IF($E62="X",VLOOKUP($B62,Table3[],6,FALSE),IF($F62="X",VLOOKUP($B62,Table4[],6,FALSE),VLOOKUP($B62,Table5[],6,FALSE)))))</f>
        <v>[N/A]</v>
      </c>
      <c r="M62" t="s">
        <v>37</v>
      </c>
      <c r="P62" t="s">
        <v>24</v>
      </c>
      <c r="S62" s="89"/>
    </row>
    <row r="63" spans="1:19" ht="45" x14ac:dyDescent="0.25">
      <c r="A63" s="84">
        <v>55</v>
      </c>
      <c r="B63" s="3" t="s">
        <v>79</v>
      </c>
      <c r="C63" s="78" t="str">
        <f>IF(IFERROR(VLOOKUP('Unified Metrics'!B63,Table1[],1,FALSE),"")="","","X")</f>
        <v/>
      </c>
      <c r="D63" s="78" t="str">
        <f>IF(IFERROR(VLOOKUP('Unified Metrics'!B63,Table2[],1,FALSE),"")="","","X")</f>
        <v/>
      </c>
      <c r="E63" s="78" t="str">
        <f>IF(IFERROR(VLOOKUP('Unified Metrics'!B63,Table3[],1,FALSE),"")="","","X")</f>
        <v/>
      </c>
      <c r="F63" s="78" t="str">
        <f>IF(IFERROR(VLOOKUP('Unified Metrics'!B63,Table4[],1,FALSE),"")="","","X")</f>
        <v>X</v>
      </c>
      <c r="G63" s="78" t="str">
        <f>IF(IFERROR(VLOOKUP('Unified Metrics'!B63,Table5[],1,FALSE),"")="","","X")</f>
        <v/>
      </c>
      <c r="H63" s="5" t="str">
        <f>IF(C63="X",VLOOKUP(B63,Table1[],2,FALSE),IF(D63="X",VLOOKUP(B63,Table2[],2,FALSE),IF(E63="X",VLOOKUP(B63,Table3[],2,FALSE),IF(F63="X",VLOOKUP(B63,Table4[],2,FALSE),VLOOKUP(B63,Table5[],2,FALSE)))))</f>
        <v>Percent of students meeting minimum passing requirements in a class with grades A, B, C, D, P, and COM within a selected time period.</v>
      </c>
      <c r="I63" s="5" t="str">
        <f>IF($C63="X",VLOOKUP($B63,Table1[],3,FALSE),IF($D63="X",VLOOKUP($B63,Table2[],3,FALSE),IF($E63="X",VLOOKUP($B63,Table3[],3,FALSE),IF($F63="X",VLOOKUP($B63,Table4[],3,FALSE),VLOOKUP($B63,Table5[],3,FALSE)))))</f>
        <v>Completion Rate = Sum of students receiving grades A, B, C, D, P, and COM</v>
      </c>
      <c r="J63" s="5" t="str">
        <f>IF($C63="X",VLOOKUP($B63,Table1[],4,FALSE),IF($D63="X",VLOOKUP($B63,Table2[],4,FALSE),IF($E63="X",VLOOKUP($B63,Table3[],4,FALSE),IF($F63="X",VLOOKUP($B63,Table4[],4,FALSE),VLOOKUP($B63,Table5[],4,FALSE)))))</f>
        <v>[N/A]</v>
      </c>
      <c r="K63" s="5" t="str">
        <f>IF($C63="X",VLOOKUP($B63,Table1[],5,FALSE),IF($D63="X",VLOOKUP($B63,Table2[],5,FALSE),IF($E63="X",VLOOKUP($B63,Table3[],5,FALSE),IF($F63="X",VLOOKUP($B63,Table4[],5,FALSE),VLOOKUP($B63,Table5[],5,FALSE)))))</f>
        <v>[N/A]</v>
      </c>
      <c r="L63" s="5" t="str">
        <f>IF($C63="X",VLOOKUP($B63,Table1[],6,FALSE),IF($D63="X",VLOOKUP($B63,Table2[],6,FALSE),IF($E63="X",VLOOKUP($B63,Table3[],6,FALSE),IF($F63="X",VLOOKUP($B63,Table4[],6,FALSE),VLOOKUP($B63,Table5[],6,FALSE)))))</f>
        <v>[N/A]</v>
      </c>
      <c r="M63" t="s">
        <v>23</v>
      </c>
      <c r="P63" t="s">
        <v>24</v>
      </c>
      <c r="S63" s="89"/>
    </row>
    <row r="64" spans="1:19" ht="30" x14ac:dyDescent="0.25">
      <c r="A64" s="84">
        <v>56</v>
      </c>
      <c r="B64" s="3" t="s">
        <v>80</v>
      </c>
      <c r="C64" s="78" t="str">
        <f>IF(IFERROR(VLOOKUP('Unified Metrics'!B64,Table1[],1,FALSE),"")="","","X")</f>
        <v>X</v>
      </c>
      <c r="D64" s="78" t="str">
        <f>IF(IFERROR(VLOOKUP('Unified Metrics'!B64,Table2[],1,FALSE),"")="","","X")</f>
        <v>X</v>
      </c>
      <c r="E64" s="78" t="str">
        <f>IF(IFERROR(VLOOKUP('Unified Metrics'!B64,Table3[],1,FALSE),"")="","","X")</f>
        <v>X</v>
      </c>
      <c r="F64" s="78" t="str">
        <f>IF(IFERROR(VLOOKUP('Unified Metrics'!B64,Table4[],1,FALSE),"")="","","X")</f>
        <v/>
      </c>
      <c r="G64" s="78" t="str">
        <f>IF(IFERROR(VLOOKUP('Unified Metrics'!B64,Table5[],1,FALSE),"")="","","X")</f>
        <v>X</v>
      </c>
      <c r="H64" s="5" t="str">
        <f>IF(C64="X",VLOOKUP(B64,Table1[],2,FALSE),IF(D64="X",VLOOKUP(B64,Table2[],2,FALSE),IF(E64="X",VLOOKUP(B64,Table3[],2,FALSE),IF(F64="X",VLOOKUP(B64,Table4[],2,FALSE),VLOOKUP(B64,Table5[],2,FALSE)))))</f>
        <v>Indicates whether or not the individual can be contacted beyond academic needs/communications</v>
      </c>
      <c r="I64" s="5" t="str">
        <f>IF($C64="X",VLOOKUP($B64,Table1[],3,FALSE),IF($D64="X",VLOOKUP($B64,Table2[],3,FALSE),IF($E64="X",VLOOKUP($B64,Table3[],3,FALSE),IF($F64="X",VLOOKUP($B64,Table4[],3,FALSE),VLOOKUP($B64,Table5[],3,FALSE)))))</f>
        <v>[N/A]</v>
      </c>
      <c r="J64" s="5" t="str">
        <f>IF($C64="X",VLOOKUP($B64,Table1[],4,FALSE),IF($D64="X",VLOOKUP($B64,Table2[],4,FALSE),IF($E64="X",VLOOKUP($B64,Table3[],4,FALSE),IF($F64="X",VLOOKUP($B64,Table4[],4,FALSE),VLOOKUP($B64,Table5[],4,FALSE)))))</f>
        <v xml:space="preserve">     • Can Contact
     • Do Not Contact</v>
      </c>
      <c r="K64" s="5" t="str">
        <f>IF($C64="X",VLOOKUP($B64,Table1[],5,FALSE),IF($D64="X",VLOOKUP($B64,Table2[],5,FALSE),IF($E64="X",VLOOKUP($B64,Table3[],5,FALSE),IF($F64="X",VLOOKUP($B64,Table4[],5,FALSE),VLOOKUP($B64,Table5[],5,FALSE)))))</f>
        <v>[N/A]</v>
      </c>
      <c r="L64" s="5" t="str">
        <f>IF($C64="X",VLOOKUP($B64,Table1[],6,FALSE),IF($D64="X",VLOOKUP($B64,Table2[],6,FALSE),IF($E64="X",VLOOKUP($B64,Table3[],6,FALSE),IF($F64="X",VLOOKUP($B64,Table4[],6,FALSE),VLOOKUP($B64,Table5[],6,FALSE)))))</f>
        <v>[N/A]</v>
      </c>
    </row>
    <row r="65" spans="1:19" ht="60" x14ac:dyDescent="0.25">
      <c r="A65" s="84">
        <v>57</v>
      </c>
      <c r="B65" s="3" t="s">
        <v>81</v>
      </c>
      <c r="C65" s="78" t="str">
        <f>IF(IFERROR(VLOOKUP('Unified Metrics'!B65,Table1[],1,FALSE),"")="","","X")</f>
        <v/>
      </c>
      <c r="D65" s="78" t="str">
        <f>IF(IFERROR(VLOOKUP('Unified Metrics'!B65,Table2[],1,FALSE),"")="","","X")</f>
        <v/>
      </c>
      <c r="E65" s="78" t="str">
        <f>IF(IFERROR(VLOOKUP('Unified Metrics'!B65,Table3[],1,FALSE),"")="","","X")</f>
        <v>X</v>
      </c>
      <c r="F65" s="78" t="str">
        <f>IF(IFERROR(VLOOKUP('Unified Metrics'!B65,Table4[],1,FALSE),"")="","","X")</f>
        <v>X</v>
      </c>
      <c r="G65" s="78" t="str">
        <f>IF(IFERROR(VLOOKUP('Unified Metrics'!B65,Table5[],1,FALSE),"")="","","X")</f>
        <v/>
      </c>
      <c r="H65" s="5" t="str">
        <f>IF(C65="X",VLOOKUP(B65,Table1[],2,FALSE),IF(D65="X",VLOOKUP(B65,Table2[],2,FALSE),IF(E65="X",VLOOKUP(B65,Table3[],2,FALSE),IF(F65="X",VLOOKUP(B65,Table4[],2,FALSE),VLOOKUP(B65,Table5[],2,FALSE)))))</f>
        <v>The number of hours per week that the class sections meet multiplied by (*) the number of students registered in those for credit class sections.</v>
      </c>
      <c r="I65" s="5" t="str">
        <f>IF($C65="X",VLOOKUP($B65,Table1[],3,FALSE),IF($D65="X",VLOOKUP($B65,Table2[],3,FALSE),IF($E65="X",VLOOKUP($B65,Table3[],3,FALSE),IF($F65="X",VLOOKUP($B65,Table4[],3,FALSE),VLOOKUP($B65,Table5[],3,FALSE)))))</f>
        <v>Contact Hours - Credit = Sum of contact hours for a given student in a specific credit course</v>
      </c>
      <c r="J65" s="5" t="str">
        <f>IF($C65="X",VLOOKUP($B65,Table1[],4,FALSE),IF($D65="X",VLOOKUP($B65,Table2[],4,FALSE),IF($E65="X",VLOOKUP($B65,Table3[],4,FALSE),IF($F65="X",VLOOKUP($B65,Table4[],4,FALSE),VLOOKUP($B65,Table5[],4,FALSE)))))</f>
        <v>[N/A]</v>
      </c>
      <c r="K65" s="5" t="str">
        <f>IF($C65="X",VLOOKUP($B65,Table1[],5,FALSE),IF($D65="X",VLOOKUP($B65,Table2[],5,FALSE),IF($E65="X",VLOOKUP($B65,Table3[],5,FALSE),IF($F65="X",VLOOKUP($B65,Table4[],5,FALSE),VLOOKUP($B65,Table5[],5,FALSE)))))</f>
        <v>[N/A]</v>
      </c>
      <c r="L65" s="5" t="str">
        <f>IF($C65="X",VLOOKUP($B65,Table1[],6,FALSE),IF($D65="X",VLOOKUP($B65,Table2[],6,FALSE),IF($E65="X",VLOOKUP($B65,Table3[],6,FALSE),IF($F65="X",VLOOKUP($B65,Table4[],6,FALSE),VLOOKUP($B65,Table5[],6,FALSE)))))</f>
        <v>[N/A]</v>
      </c>
      <c r="M65" t="s">
        <v>23</v>
      </c>
      <c r="P65" t="s">
        <v>24</v>
      </c>
      <c r="S65" s="89"/>
    </row>
    <row r="66" spans="1:19" ht="60" x14ac:dyDescent="0.25">
      <c r="A66" s="84">
        <v>58</v>
      </c>
      <c r="B66" s="3" t="s">
        <v>82</v>
      </c>
      <c r="C66" s="78" t="str">
        <f>IF(IFERROR(VLOOKUP('Unified Metrics'!B66,Table1[],1,FALSE),"")="","","X")</f>
        <v/>
      </c>
      <c r="D66" s="78" t="str">
        <f>IF(IFERROR(VLOOKUP('Unified Metrics'!B66,Table2[],1,FALSE),"")="","","X")</f>
        <v/>
      </c>
      <c r="E66" s="78" t="str">
        <f>IF(IFERROR(VLOOKUP('Unified Metrics'!B66,Table3[],1,FALSE),"")="","","X")</f>
        <v>X</v>
      </c>
      <c r="F66" s="78" t="str">
        <f>IF(IFERROR(VLOOKUP('Unified Metrics'!B66,Table4[],1,FALSE),"")="","","X")</f>
        <v>X</v>
      </c>
      <c r="G66" s="78" t="str">
        <f>IF(IFERROR(VLOOKUP('Unified Metrics'!B66,Table5[],1,FALSE),"")="","","X")</f>
        <v/>
      </c>
      <c r="H66" s="5" t="str">
        <f>IF(C66="X",VLOOKUP(B66,Table1[],2,FALSE),IF(D66="X",VLOOKUP(B66,Table2[],2,FALSE),IF(E66="X",VLOOKUP(B66,Table3[],2,FALSE),IF(F66="X",VLOOKUP(B66,Table4[],2,FALSE),VLOOKUP(B66,Table5[],2,FALSE)))))</f>
        <v>Currently defined as the number of hours in which a faculty member teaches a particular class.</v>
      </c>
      <c r="I66" s="5" t="str">
        <f>IF($C66="X",VLOOKUP($B66,Table1[],3,FALSE),IF($D66="X",VLOOKUP($B66,Table2[],3,FALSE),IF($E66="X",VLOOKUP($B66,Table3[],3,FALSE),IF($F66="X",VLOOKUP($B66,Table4[],3,FALSE),VLOOKUP($B66,Table5[],3,FALSE)))))</f>
        <v>Contact Hours - Scheduled Hours: Sum of hours in which a faculty member teaches a particular class.</v>
      </c>
      <c r="J66" s="5" t="str">
        <f>IF($C66="X",VLOOKUP($B66,Table1[],4,FALSE),IF($D66="X",VLOOKUP($B66,Table2[],4,FALSE),IF($E66="X",VLOOKUP($B66,Table3[],4,FALSE),IF($F66="X",VLOOKUP($B66,Table4[],4,FALSE),VLOOKUP($B66,Table5[],4,FALSE)))))</f>
        <v>[N/A]</v>
      </c>
      <c r="K66" s="5" t="str">
        <f>IF($C66="X",VLOOKUP($B66,Table1[],5,FALSE),IF($D66="X",VLOOKUP($B66,Table2[],5,FALSE),IF($E66="X",VLOOKUP($B66,Table3[],5,FALSE),IF($F66="X",VLOOKUP($B66,Table4[],5,FALSE),VLOOKUP($B66,Table5[],5,FALSE)))))</f>
        <v>[N/A]</v>
      </c>
      <c r="L66" s="5" t="str">
        <f>IF($C66="X",VLOOKUP($B66,Table1[],6,FALSE),IF($D66="X",VLOOKUP($B66,Table2[],6,FALSE),IF($E66="X",VLOOKUP($B66,Table3[],6,FALSE),IF($F66="X",VLOOKUP($B66,Table4[],6,FALSE),VLOOKUP($B66,Table5[],6,FALSE)))))</f>
        <v>[N/A]</v>
      </c>
      <c r="M66" t="s">
        <v>23</v>
      </c>
      <c r="P66" t="s">
        <v>24</v>
      </c>
      <c r="S66" s="89"/>
    </row>
    <row r="67" spans="1:19" ht="60" x14ac:dyDescent="0.25">
      <c r="A67" s="84">
        <v>59</v>
      </c>
      <c r="B67" s="3" t="s">
        <v>83</v>
      </c>
      <c r="C67" s="78" t="str">
        <f>IF(IFERROR(VLOOKUP('Unified Metrics'!B67,Table1[],1,FALSE),"")="","","X")</f>
        <v/>
      </c>
      <c r="D67" s="78" t="str">
        <f>IF(IFERROR(VLOOKUP('Unified Metrics'!B67,Table2[],1,FALSE),"")="","","X")</f>
        <v/>
      </c>
      <c r="E67" s="78" t="str">
        <f>IF(IFERROR(VLOOKUP('Unified Metrics'!B67,Table3[],1,FALSE),"")="","","X")</f>
        <v>X</v>
      </c>
      <c r="F67" s="78" t="str">
        <f>IF(IFERROR(VLOOKUP('Unified Metrics'!B67,Table4[],1,FALSE),"")="","","X")</f>
        <v>X</v>
      </c>
      <c r="G67" s="78" t="str">
        <f>IF(IFERROR(VLOOKUP('Unified Metrics'!B67,Table5[],1,FALSE),"")="","","X")</f>
        <v/>
      </c>
      <c r="H67" s="5" t="str">
        <f>IF(C67="X",VLOOKUP(B67,Table1[],2,FALSE),IF(D67="X",VLOOKUP(B67,Table2[],2,FALSE),IF(E67="X",VLOOKUP(B67,Table3[],2,FALSE),IF(F67="X",VLOOKUP(B67,Table4[],2,FALSE),VLOOKUP(B67,Table5[],2,FALSE)))))</f>
        <v>The number of lab hours per week a selected course meets.</v>
      </c>
      <c r="I67" s="5" t="str">
        <f>IF($C67="X",VLOOKUP($B67,Table1[],3,FALSE),IF($D67="X",VLOOKUP($B67,Table2[],3,FALSE),IF($E67="X",VLOOKUP($B67,Table3[],3,FALSE),IF($F67="X",VLOOKUP($B67,Table4[],3,FALSE),VLOOKUP($B67,Table5[],3,FALSE)))))</f>
        <v>Contact Hours - Lab = Sum of contact hours for a given student in a specific lab course</v>
      </c>
      <c r="J67" s="5" t="str">
        <f>IF($C67="X",VLOOKUP($B67,Table1[],4,FALSE),IF($D67="X",VLOOKUP($B67,Table2[],4,FALSE),IF($E67="X",VLOOKUP($B67,Table3[],4,FALSE),IF($F67="X",VLOOKUP($B67,Table4[],4,FALSE),VLOOKUP($B67,Table5[],4,FALSE)))))</f>
        <v>[N/A]</v>
      </c>
      <c r="K67" s="5" t="str">
        <f>IF($C67="X",VLOOKUP($B67,Table1[],5,FALSE),IF($D67="X",VLOOKUP($B67,Table2[],5,FALSE),IF($E67="X",VLOOKUP($B67,Table3[],5,FALSE),IF($F67="X",VLOOKUP($B67,Table4[],5,FALSE),VLOOKUP($B67,Table5[],5,FALSE)))))</f>
        <v>[N/A]</v>
      </c>
      <c r="L67" s="5" t="str">
        <f>IF($C67="X",VLOOKUP($B67,Table1[],6,FALSE),IF($D67="X",VLOOKUP($B67,Table2[],6,FALSE),IF($E67="X",VLOOKUP($B67,Table3[],6,FALSE),IF($F67="X",VLOOKUP($B67,Table4[],6,FALSE),VLOOKUP($B67,Table5[],6,FALSE)))))</f>
        <v>[N/A]</v>
      </c>
      <c r="M67" t="s">
        <v>23</v>
      </c>
      <c r="P67" t="s">
        <v>24</v>
      </c>
      <c r="S67" s="89"/>
    </row>
    <row r="68" spans="1:19" ht="60" x14ac:dyDescent="0.25">
      <c r="A68" s="84">
        <v>60</v>
      </c>
      <c r="B68" s="3" t="s">
        <v>84</v>
      </c>
      <c r="C68" s="78" t="str">
        <f>IF(IFERROR(VLOOKUP('Unified Metrics'!B68,Table1[],1,FALSE),"")="","","X")</f>
        <v/>
      </c>
      <c r="D68" s="78" t="str">
        <f>IF(IFERROR(VLOOKUP('Unified Metrics'!B68,Table2[],1,FALSE),"")="","","X")</f>
        <v/>
      </c>
      <c r="E68" s="78" t="str">
        <f>IF(IFERROR(VLOOKUP('Unified Metrics'!B68,Table3[],1,FALSE),"")="","","X")</f>
        <v>X</v>
      </c>
      <c r="F68" s="78" t="str">
        <f>IF(IFERROR(VLOOKUP('Unified Metrics'!B68,Table4[],1,FALSE),"")="","","X")</f>
        <v>X</v>
      </c>
      <c r="G68" s="78" t="str">
        <f>IF(IFERROR(VLOOKUP('Unified Metrics'!B68,Table5[],1,FALSE),"")="","","X")</f>
        <v/>
      </c>
      <c r="H68" s="5" t="str">
        <f>IF(C68="X",VLOOKUP(B68,Table1[],2,FALSE),IF(D68="X",VLOOKUP(B68,Table2[],2,FALSE),IF(E68="X",VLOOKUP(B68,Table3[],2,FALSE),IF(F68="X",VLOOKUP(B68,Table4[],2,FALSE),VLOOKUP(B68,Table5[],2,FALSE)))))</f>
        <v>The number of lecture hours per week a selected course meets.</v>
      </c>
      <c r="I68" s="5" t="str">
        <f>IF($C68="X",VLOOKUP($B68,Table1[],3,FALSE),IF($D68="X",VLOOKUP($B68,Table2[],3,FALSE),IF($E68="X",VLOOKUP($B68,Table3[],3,FALSE),IF($F68="X",VLOOKUP($B68,Table4[],3,FALSE),VLOOKUP($B68,Table5[],3,FALSE)))))</f>
        <v>Contact Hours - Lecture = Sum of contact hours for a given student in a specific lecture course</v>
      </c>
      <c r="J68" s="5" t="str">
        <f>IF($C68="X",VLOOKUP($B68,Table1[],4,FALSE),IF($D68="X",VLOOKUP($B68,Table2[],4,FALSE),IF($E68="X",VLOOKUP($B68,Table3[],4,FALSE),IF($F68="X",VLOOKUP($B68,Table4[],4,FALSE),VLOOKUP($B68,Table5[],4,FALSE)))))</f>
        <v>[N/A]</v>
      </c>
      <c r="K68" s="5" t="str">
        <f>IF($C68="X",VLOOKUP($B68,Table1[],5,FALSE),IF($D68="X",VLOOKUP($B68,Table2[],5,FALSE),IF($E68="X",VLOOKUP($B68,Table3[],5,FALSE),IF($F68="X",VLOOKUP($B68,Table4[],5,FALSE),VLOOKUP($B68,Table5[],5,FALSE)))))</f>
        <v>[N/A]</v>
      </c>
      <c r="L68" s="5" t="str">
        <f>IF($C68="X",VLOOKUP($B68,Table1[],6,FALSE),IF($D68="X",VLOOKUP($B68,Table2[],6,FALSE),IF($E68="X",VLOOKUP($B68,Table3[],6,FALSE),IF($F68="X",VLOOKUP($B68,Table4[],6,FALSE),VLOOKUP($B68,Table5[],6,FALSE)))))</f>
        <v>[N/A]</v>
      </c>
      <c r="M68" t="s">
        <v>23</v>
      </c>
      <c r="P68" t="s">
        <v>24</v>
      </c>
      <c r="S68" s="89"/>
    </row>
    <row r="69" spans="1:19" ht="60" x14ac:dyDescent="0.25">
      <c r="A69" s="84">
        <v>61</v>
      </c>
      <c r="B69" s="3" t="s">
        <v>85</v>
      </c>
      <c r="C69" s="78" t="str">
        <f>IF(IFERROR(VLOOKUP('Unified Metrics'!B69,Table1[],1,FALSE),"")="","","X")</f>
        <v/>
      </c>
      <c r="D69" s="78" t="str">
        <f>IF(IFERROR(VLOOKUP('Unified Metrics'!B69,Table2[],1,FALSE),"")="","","X")</f>
        <v/>
      </c>
      <c r="E69" s="78" t="str">
        <f>IF(IFERROR(VLOOKUP('Unified Metrics'!B69,Table3[],1,FALSE),"")="","","X")</f>
        <v>X</v>
      </c>
      <c r="F69" s="78" t="str">
        <f>IF(IFERROR(VLOOKUP('Unified Metrics'!B69,Table4[],1,FALSE),"")="","","X")</f>
        <v>X</v>
      </c>
      <c r="G69" s="78" t="str">
        <f>IF(IFERROR(VLOOKUP('Unified Metrics'!B69,Table5[],1,FALSE),"")="","","X")</f>
        <v/>
      </c>
      <c r="H69" s="5" t="str">
        <f>IF(C69="X",VLOOKUP(B69,Table1[],2,FALSE),IF(D69="X",VLOOKUP(B69,Table2[],2,FALSE),IF(E69="X",VLOOKUP(B69,Table3[],2,FALSE),IF(F69="X",VLOOKUP(B69,Table4[],2,FALSE),VLOOKUP(B69,Table5[],2,FALSE)))))</f>
        <v>Currently defined as the number of hours per week that the class sections meet multiplied by (*) the number of students registered in those non-credit class sections.</v>
      </c>
      <c r="I69" s="5" t="str">
        <f>IF($C69="X",VLOOKUP($B69,Table1[],3,FALSE),IF($D69="X",VLOOKUP($B69,Table2[],3,FALSE),IF($E69="X",VLOOKUP($B69,Table3[],3,FALSE),IF($F69="X",VLOOKUP($B69,Table4[],3,FALSE),VLOOKUP($B69,Table5[],3,FALSE)))))</f>
        <v>Contact Hours - Noncredit = Sum of contact hours for a given student in a specific noncredit course</v>
      </c>
      <c r="J69" s="5" t="str">
        <f>IF($C69="X",VLOOKUP($B69,Table1[],4,FALSE),IF($D69="X",VLOOKUP($B69,Table2[],4,FALSE),IF($E69="X",VLOOKUP($B69,Table3[],4,FALSE),IF($F69="X",VLOOKUP($B69,Table4[],4,FALSE),VLOOKUP($B69,Table5[],4,FALSE)))))</f>
        <v>[N/A]</v>
      </c>
      <c r="K69" s="5" t="str">
        <f>IF($C69="X",VLOOKUP($B69,Table1[],5,FALSE),IF($D69="X",VLOOKUP($B69,Table2[],5,FALSE),IF($E69="X",VLOOKUP($B69,Table3[],5,FALSE),IF($F69="X",VLOOKUP($B69,Table4[],5,FALSE),VLOOKUP($B69,Table5[],5,FALSE)))))</f>
        <v>[N/A]</v>
      </c>
      <c r="L69" s="5" t="str">
        <f>IF($C69="X",VLOOKUP($B69,Table1[],6,FALSE),IF($D69="X",VLOOKUP($B69,Table2[],6,FALSE),IF($E69="X",VLOOKUP($B69,Table3[],6,FALSE),IF($F69="X",VLOOKUP($B69,Table4[],6,FALSE),VLOOKUP($B69,Table5[],6,FALSE)))))</f>
        <v>[N/A]</v>
      </c>
      <c r="M69" t="s">
        <v>23</v>
      </c>
      <c r="P69" t="s">
        <v>24</v>
      </c>
      <c r="S69" s="89"/>
    </row>
    <row r="70" spans="1:19" ht="90" x14ac:dyDescent="0.25">
      <c r="A70" s="84">
        <v>62</v>
      </c>
      <c r="B70" s="3" t="s">
        <v>86</v>
      </c>
      <c r="C70" s="78" t="str">
        <f>IF(IFERROR(VLOOKUP('Unified Metrics'!B70,Table1[],1,FALSE),"")="","","X")</f>
        <v/>
      </c>
      <c r="D70" s="78" t="str">
        <f>IF(IFERROR(VLOOKUP('Unified Metrics'!B70,Table2[],1,FALSE),"")="","","X")</f>
        <v/>
      </c>
      <c r="E70" s="78" t="str">
        <f>IF(IFERROR(VLOOKUP('Unified Metrics'!B70,Table3[],1,FALSE),"")="","","X")</f>
        <v>X</v>
      </c>
      <c r="F70" s="78" t="str">
        <f>IF(IFERROR(VLOOKUP('Unified Metrics'!B70,Table4[],1,FALSE),"")="","","X")</f>
        <v>X</v>
      </c>
      <c r="G70" s="78" t="str">
        <f>IF(IFERROR(VLOOKUP('Unified Metrics'!B70,Table5[],1,FALSE),"")="","","X")</f>
        <v/>
      </c>
      <c r="H70" s="5" t="str">
        <f>IF(C70="X",VLOOKUP(B70,Table1[],2,FALSE),IF(D70="X",VLOOKUP(B70,Table2[],2,FALSE),IF(E70="X",VLOOKUP(B70,Table3[],2,FALSE),IF(F70="X",VLOOKUP(B70,Table4[],2,FALSE),VLOOKUP(B70,Table5[],2,FALSE)))))</f>
        <v>The number of "other" hours per week a selected course meets.  This would include co-op, internship, externship hours, etc.</v>
      </c>
      <c r="I70" s="5" t="str">
        <f>IF($C70="X",VLOOKUP($B70,Table1[],3,FALSE),IF($D70="X",VLOOKUP($B70,Table2[],3,FALSE),IF($E70="X",VLOOKUP($B70,Table3[],3,FALSE),IF($F70="X",VLOOKUP($B70,Table4[],3,FALSE),VLOOKUP($B70,Table5[],3,FALSE)))))</f>
        <v>Contact Hours - Other = Sum of contact hours for a given student in a specific course that is not designated as Credit, Noncredit, Lab, or Lecture</v>
      </c>
      <c r="J70" s="5" t="str">
        <f>IF($C70="X",VLOOKUP($B70,Table1[],4,FALSE),IF($D70="X",VLOOKUP($B70,Table2[],4,FALSE),IF($E70="X",VLOOKUP($B70,Table3[],4,FALSE),IF($F70="X",VLOOKUP($B70,Table4[],4,FALSE),VLOOKUP($B70,Table5[],4,FALSE)))))</f>
        <v>[N/A]</v>
      </c>
      <c r="K70" s="5" t="str">
        <f>IF($C70="X",VLOOKUP($B70,Table1[],5,FALSE),IF($D70="X",VLOOKUP($B70,Table2[],5,FALSE),IF($E70="X",VLOOKUP($B70,Table3[],5,FALSE),IF($F70="X",VLOOKUP($B70,Table4[],5,FALSE),VLOOKUP($B70,Table5[],5,FALSE)))))</f>
        <v>[N/A]</v>
      </c>
      <c r="L70" s="5" t="str">
        <f>IF($C70="X",VLOOKUP($B70,Table1[],6,FALSE),IF($D70="X",VLOOKUP($B70,Table2[],6,FALSE),IF($E70="X",VLOOKUP($B70,Table3[],6,FALSE),IF($F70="X",VLOOKUP($B70,Table4[],6,FALSE),VLOOKUP($B70,Table5[],6,FALSE)))))</f>
        <v>[N/A]</v>
      </c>
      <c r="M70" t="s">
        <v>23</v>
      </c>
      <c r="P70" t="s">
        <v>24</v>
      </c>
      <c r="S70" s="89"/>
    </row>
    <row r="71" spans="1:19" ht="60" x14ac:dyDescent="0.25">
      <c r="A71" s="84">
        <v>63</v>
      </c>
      <c r="B71" s="3" t="s">
        <v>87</v>
      </c>
      <c r="C71" s="78" t="str">
        <f>IF(IFERROR(VLOOKUP('Unified Metrics'!B71,Table1[],1,FALSE),"")="","","X")</f>
        <v/>
      </c>
      <c r="D71" s="78" t="str">
        <f>IF(IFERROR(VLOOKUP('Unified Metrics'!B71,Table2[],1,FALSE),"")="","","X")</f>
        <v/>
      </c>
      <c r="E71" s="78" t="str">
        <f>IF(IFERROR(VLOOKUP('Unified Metrics'!B71,Table3[],1,FALSE),"")="","","X")</f>
        <v>X</v>
      </c>
      <c r="F71" s="78" t="str">
        <f>IF(IFERROR(VLOOKUP('Unified Metrics'!B71,Table4[],1,FALSE),"")="","","X")</f>
        <v>X</v>
      </c>
      <c r="G71" s="78" t="str">
        <f>IF(IFERROR(VLOOKUP('Unified Metrics'!B71,Table5[],1,FALSE),"")="","","X")</f>
        <v/>
      </c>
      <c r="H71" s="5" t="str">
        <f>IF(C71="X",VLOOKUP(B71,Table1[],2,FALSE),IF(D71="X",VLOOKUP(B71,Table2[],2,FALSE),IF(E71="X",VLOOKUP(B71,Table3[],2,FALSE),IF(F71="X",VLOOKUP(B71,Table4[],2,FALSE),VLOOKUP(B71,Table5[],2,FALSE)))))</f>
        <v>Currently defined as the number of hours per week that a student is scheduled to meet in a specific course.</v>
      </c>
      <c r="I71" s="5" t="str">
        <f>IF($C71="X",VLOOKUP($B71,Table1[],3,FALSE),IF($D71="X",VLOOKUP($B71,Table2[],3,FALSE),IF($E71="X",VLOOKUP($B71,Table3[],3,FALSE),IF($F71="X",VLOOKUP($B71,Table4[],3,FALSE),VLOOKUP($B71,Table5[],3,FALSE)))))</f>
        <v>Contact Hours - Student: Sum of hours in which a student is scheduled to meet for a particular class</v>
      </c>
      <c r="J71" s="5" t="str">
        <f>IF($C71="X",VLOOKUP($B71,Table1[],4,FALSE),IF($D71="X",VLOOKUP($B71,Table2[],4,FALSE),IF($E71="X",VLOOKUP($B71,Table3[],4,FALSE),IF($F71="X",VLOOKUP($B71,Table4[],4,FALSE),VLOOKUP($B71,Table5[],4,FALSE)))))</f>
        <v>[N/A]</v>
      </c>
      <c r="K71" s="5" t="str">
        <f>IF($C71="X",VLOOKUP($B71,Table1[],5,FALSE),IF($D71="X",VLOOKUP($B71,Table2[],5,FALSE),IF($E71="X",VLOOKUP($B71,Table3[],5,FALSE),IF($F71="X",VLOOKUP($B71,Table4[],5,FALSE),VLOOKUP($B71,Table5[],5,FALSE)))))</f>
        <v>[N/A]</v>
      </c>
      <c r="L71" s="5" t="str">
        <f>IF($C71="X",VLOOKUP($B71,Table1[],6,FALSE),IF($D71="X",VLOOKUP($B71,Table2[],6,FALSE),IF($E71="X",VLOOKUP($B71,Table3[],6,FALSE),IF($F71="X",VLOOKUP($B71,Table4[],6,FALSE),VLOOKUP($B71,Table5[],6,FALSE)))))</f>
        <v>[N/A]</v>
      </c>
      <c r="M71" t="s">
        <v>23</v>
      </c>
      <c r="P71" t="s">
        <v>24</v>
      </c>
      <c r="S71" s="89"/>
    </row>
    <row r="72" spans="1:19" ht="60" x14ac:dyDescent="0.25">
      <c r="A72" s="84">
        <v>64</v>
      </c>
      <c r="B72" s="3" t="s">
        <v>88</v>
      </c>
      <c r="C72" s="78" t="str">
        <f>IF(IFERROR(VLOOKUP('Unified Metrics'!B72,Table1[],1,FALSE),"")="","","X")</f>
        <v/>
      </c>
      <c r="D72" s="78" t="str">
        <f>IF(IFERROR(VLOOKUP('Unified Metrics'!B72,Table2[],1,FALSE),"")="","","X")</f>
        <v/>
      </c>
      <c r="E72" s="78" t="str">
        <f>IF(IFERROR(VLOOKUP('Unified Metrics'!B72,Table3[],1,FALSE),"")="","","X")</f>
        <v/>
      </c>
      <c r="F72" s="78" t="str">
        <f>IF(IFERROR(VLOOKUP('Unified Metrics'!B72,Table4[],1,FALSE),"")="","","X")</f>
        <v>X</v>
      </c>
      <c r="G72" s="78" t="str">
        <f>IF(IFERROR(VLOOKUP('Unified Metrics'!B72,Table5[],1,FALSE),"")="","","X")</f>
        <v/>
      </c>
      <c r="H72" s="5" t="str">
        <f>IF(C72="X",VLOOKUP(B72,Table1[],2,FALSE),IF(D72="X",VLOOKUP(B72,Table2[],2,FALSE),IF(E72="X",VLOOKUP(B72,Table3[],2,FALSE),IF(F72="X",VLOOKUP(B72,Table4[],2,FALSE),VLOOKUP(B72,Table5[],2,FALSE)))))</f>
        <v>The LHE Contract Rate for a full-time faculty member by term and section.
[(Base Pay Amount)/15)*FT (load)]</v>
      </c>
      <c r="I72" s="5" t="str">
        <f>IF($C72="X",VLOOKUP($B72,Table1[],3,FALSE),IF($D72="X",VLOOKUP($B72,Table2[],3,FALSE),IF($E72="X",VLOOKUP($B72,Table3[],3,FALSE),IF($F72="X",VLOOKUP($B72,Table4[],3,FALSE),VLOOKUP($B72,Table5[],3,FALSE)))))</f>
        <v>TBD</v>
      </c>
      <c r="J72" s="5" t="str">
        <f>IF($C72="X",VLOOKUP($B72,Table1[],4,FALSE),IF($D72="X",VLOOKUP($B72,Table2[],4,FALSE),IF($E72="X",VLOOKUP($B72,Table3[],4,FALSE),IF($F72="X",VLOOKUP($B72,Table4[],4,FALSE),VLOOKUP($B72,Table5[],4,FALSE)))))</f>
        <v>TBD</v>
      </c>
      <c r="K72" s="5" t="str">
        <f>IF($C72="X",VLOOKUP($B72,Table1[],5,FALSE),IF($D72="X",VLOOKUP($B72,Table2[],5,FALSE),IF($E72="X",VLOOKUP($B72,Table3[],5,FALSE),IF($F72="X",VLOOKUP($B72,Table4[],5,FALSE),VLOOKUP($B72,Table5[],5,FALSE)))))</f>
        <v>TBD</v>
      </c>
      <c r="L72" s="5" t="str">
        <f>IF($C72="X",VLOOKUP($B72,Table1[],6,FALSE),IF($D72="X",VLOOKUP($B72,Table2[],6,FALSE),IF($E72="X",VLOOKUP($B72,Table3[],6,FALSE),IF($F72="X",VLOOKUP($B72,Table4[],6,FALSE),VLOOKUP($B72,Table5[],6,FALSE)))))</f>
        <v>TBD</v>
      </c>
      <c r="M72" t="s">
        <v>23</v>
      </c>
      <c r="P72" t="s">
        <v>24</v>
      </c>
      <c r="S72" s="89"/>
    </row>
    <row r="73" spans="1:19" ht="105" x14ac:dyDescent="0.25">
      <c r="A73" s="84">
        <v>65</v>
      </c>
      <c r="B73" s="3" t="s">
        <v>89</v>
      </c>
      <c r="C73" s="78" t="str">
        <f>IF(IFERROR(VLOOKUP('Unified Metrics'!B73,Table1[],1,FALSE),"")="","","X")</f>
        <v/>
      </c>
      <c r="D73" s="78" t="str">
        <f>IF(IFERROR(VLOOKUP('Unified Metrics'!B73,Table2[],1,FALSE),"")="","","X")</f>
        <v/>
      </c>
      <c r="E73" s="78" t="str">
        <f>IF(IFERROR(VLOOKUP('Unified Metrics'!B73,Table3[],1,FALSE),"")="","","X")</f>
        <v/>
      </c>
      <c r="F73" s="78" t="str">
        <f>IF(IFERROR(VLOOKUP('Unified Metrics'!B73,Table4[],1,FALSE),"")="","","X")</f>
        <v>X</v>
      </c>
      <c r="G73" s="78" t="str">
        <f>IF(IFERROR(VLOOKUP('Unified Metrics'!B73,Table5[],1,FALSE),"")="","","X")</f>
        <v/>
      </c>
      <c r="H73" s="5" t="str">
        <f>IF(C73="X",VLOOKUP(B73,Table1[],2,FALSE),IF(D73="X",VLOOKUP(B73,Table2[],2,FALSE),IF(E73="X",VLOOKUP(B73,Table3[],2,FALSE),IF(F73="X",VLOOKUP(B73,Table4[],2,FALSE),VLOOKUP(B73,Table5[],2,FALSE)))))</f>
        <v>The total dollar amount for Overload hours for a full-time faculty member by term and section.
Cost, Overload = [(Overload LHE * 18)* Hourly Rate]
NOTES ON USING THIS ELEMENT: 1 LHE = 18 hours of instruction</v>
      </c>
      <c r="I73" s="5" t="str">
        <f>IF($C73="X",VLOOKUP($B73,Table1[],3,FALSE),IF($D73="X",VLOOKUP($B73,Table2[],3,FALSE),IF($E73="X",VLOOKUP($B73,Table3[],3,FALSE),IF($F73="X",VLOOKUP($B73,Table4[],3,FALSE),VLOOKUP($B73,Table5[],3,FALSE)))))</f>
        <v>TBD</v>
      </c>
      <c r="J73" s="5" t="str">
        <f>IF($C73="X",VLOOKUP($B73,Table1[],4,FALSE),IF($D73="X",VLOOKUP($B73,Table2[],4,FALSE),IF($E73="X",VLOOKUP($B73,Table3[],4,FALSE),IF($F73="X",VLOOKUP($B73,Table4[],4,FALSE),VLOOKUP($B73,Table5[],4,FALSE)))))</f>
        <v>TBD</v>
      </c>
      <c r="K73" s="5" t="str">
        <f>IF($C73="X",VLOOKUP($B73,Table1[],5,FALSE),IF($D73="X",VLOOKUP($B73,Table2[],5,FALSE),IF($E73="X",VLOOKUP($B73,Table3[],5,FALSE),IF($F73="X",VLOOKUP($B73,Table4[],5,FALSE),VLOOKUP($B73,Table5[],5,FALSE)))))</f>
        <v>TBD</v>
      </c>
      <c r="L73" s="5" t="str">
        <f>IF($C73="X",VLOOKUP($B73,Table1[],6,FALSE),IF($D73="X",VLOOKUP($B73,Table2[],6,FALSE),IF($E73="X",VLOOKUP($B73,Table3[],6,FALSE),IF($F73="X",VLOOKUP($B73,Table4[],6,FALSE),VLOOKUP($B73,Table5[],6,FALSE)))))</f>
        <v>TBD</v>
      </c>
      <c r="M73" t="s">
        <v>23</v>
      </c>
      <c r="P73" t="s">
        <v>24</v>
      </c>
      <c r="S73" s="89"/>
    </row>
    <row r="74" spans="1:19" ht="135" x14ac:dyDescent="0.25">
      <c r="A74" s="84">
        <v>66</v>
      </c>
      <c r="B74" s="3" t="s">
        <v>90</v>
      </c>
      <c r="C74" s="78" t="str">
        <f>IF(IFERROR(VLOOKUP('Unified Metrics'!B74,Table1[],1,FALSE),"")="","","X")</f>
        <v/>
      </c>
      <c r="D74" s="78" t="str">
        <f>IF(IFERROR(VLOOKUP('Unified Metrics'!B74,Table2[],1,FALSE),"")="","","X")</f>
        <v/>
      </c>
      <c r="E74" s="78" t="str">
        <f>IF(IFERROR(VLOOKUP('Unified Metrics'!B74,Table3[],1,FALSE),"")="","","X")</f>
        <v/>
      </c>
      <c r="F74" s="78" t="str">
        <f>IF(IFERROR(VLOOKUP('Unified Metrics'!B74,Table4[],1,FALSE),"")="","","X")</f>
        <v>X</v>
      </c>
      <c r="G74" s="78" t="str">
        <f>IF(IFERROR(VLOOKUP('Unified Metrics'!B74,Table5[],1,FALSE),"")="","","X")</f>
        <v/>
      </c>
      <c r="H74" s="5" t="str">
        <f>IF(C74="X",VLOOKUP(B74,Table1[],2,FALSE),IF(D74="X",VLOOKUP(B74,Table2[],2,FALSE),IF(E74="X",VLOOKUP(B74,Table3[],2,FALSE),IF(F74="X",VLOOKUP(B74,Table4[],2,FALSE),VLOOKUP(B74,Table5[],2,FALSE)))))</f>
        <v>The total dollar amount for Overload hours for a full-time faculty member by term and section that have been banked
Cost, Overload Banked = [(Banked LHE * 18)* Hourly Rate]
NOTES ON USING THIS ELEMENT: 1 LHE = 18 hours of instruction</v>
      </c>
      <c r="I74" s="5" t="str">
        <f>IF($C74="X",VLOOKUP($B74,Table1[],3,FALSE),IF($D74="X",VLOOKUP($B74,Table2[],3,FALSE),IF($E74="X",VLOOKUP($B74,Table3[],3,FALSE),IF($F74="X",VLOOKUP($B74,Table4[],3,FALSE),VLOOKUP($B74,Table5[],3,FALSE)))))</f>
        <v>TBD</v>
      </c>
      <c r="J74" s="5" t="str">
        <f>IF($C74="X",VLOOKUP($B74,Table1[],4,FALSE),IF($D74="X",VLOOKUP($B74,Table2[],4,FALSE),IF($E74="X",VLOOKUP($B74,Table3[],4,FALSE),IF($F74="X",VLOOKUP($B74,Table4[],4,FALSE),VLOOKUP($B74,Table5[],4,FALSE)))))</f>
        <v>TBD</v>
      </c>
      <c r="K74" s="5" t="str">
        <f>IF($C74="X",VLOOKUP($B74,Table1[],5,FALSE),IF($D74="X",VLOOKUP($B74,Table2[],5,FALSE),IF($E74="X",VLOOKUP($B74,Table3[],5,FALSE),IF($F74="X",VLOOKUP($B74,Table4[],5,FALSE),VLOOKUP($B74,Table5[],5,FALSE)))))</f>
        <v>TBD</v>
      </c>
      <c r="L74" s="5" t="str">
        <f>IF($C74="X",VLOOKUP($B74,Table1[],6,FALSE),IF($D74="X",VLOOKUP($B74,Table2[],6,FALSE),IF($E74="X",VLOOKUP($B74,Table3[],6,FALSE),IF($F74="X",VLOOKUP($B74,Table4[],6,FALSE),VLOOKUP($B74,Table5[],6,FALSE)))))</f>
        <v>TBD</v>
      </c>
      <c r="M74" t="s">
        <v>23</v>
      </c>
      <c r="P74" t="s">
        <v>24</v>
      </c>
      <c r="S74" s="89"/>
    </row>
    <row r="75" spans="1:19" ht="135" x14ac:dyDescent="0.25">
      <c r="A75" s="84">
        <v>67</v>
      </c>
      <c r="B75" s="3" t="s">
        <v>91</v>
      </c>
      <c r="C75" s="78" t="str">
        <f>IF(IFERROR(VLOOKUP('Unified Metrics'!B75,Table1[],1,FALSE),"")="","","X")</f>
        <v/>
      </c>
      <c r="D75" s="78" t="str">
        <f>IF(IFERROR(VLOOKUP('Unified Metrics'!B75,Table2[],1,FALSE),"")="","","X")</f>
        <v/>
      </c>
      <c r="E75" s="78" t="str">
        <f>IF(IFERROR(VLOOKUP('Unified Metrics'!B75,Table3[],1,FALSE),"")="","","X")</f>
        <v/>
      </c>
      <c r="F75" s="78" t="str">
        <f>IF(IFERROR(VLOOKUP('Unified Metrics'!B75,Table4[],1,FALSE),"")="","","X")</f>
        <v>X</v>
      </c>
      <c r="G75" s="78" t="str">
        <f>IF(IFERROR(VLOOKUP('Unified Metrics'!B75,Table5[],1,FALSE),"")="","","X")</f>
        <v/>
      </c>
      <c r="H75" s="5" t="str">
        <f>IF(C75="X",VLOOKUP(B75,Table1[],2,FALSE),IF(D75="X",VLOOKUP(B75,Table2[],2,FALSE),IF(E75="X",VLOOKUP(B75,Table3[],2,FALSE),IF(F75="X",VLOOKUP(B75,Table4[],2,FALSE),VLOOKUP(B75,Table5[],2,FALSE)))))</f>
        <v>Part Time. The total dollar amount for hours for a part-time faculty member by term and section. Captured in Colleague.
Cost, Part Time = [(LHE * 18)* Hourly Rate] for Part-Time Faculty Members
NOTES ON USING THIS ELEMENT: 1 LHE = 18 hours of instruction.</v>
      </c>
      <c r="I75" s="5" t="str">
        <f>IF($C75="X",VLOOKUP($B75,Table1[],3,FALSE),IF($D75="X",VLOOKUP($B75,Table2[],3,FALSE),IF($E75="X",VLOOKUP($B75,Table3[],3,FALSE),IF($F75="X",VLOOKUP($B75,Table4[],3,FALSE),VLOOKUP($B75,Table5[],3,FALSE)))))</f>
        <v>TBD</v>
      </c>
      <c r="J75" s="5" t="str">
        <f>IF($C75="X",VLOOKUP($B75,Table1[],4,FALSE),IF($D75="X",VLOOKUP($B75,Table2[],4,FALSE),IF($E75="X",VLOOKUP($B75,Table3[],4,FALSE),IF($F75="X",VLOOKUP($B75,Table4[],4,FALSE),VLOOKUP($B75,Table5[],4,FALSE)))))</f>
        <v>TBD</v>
      </c>
      <c r="K75" s="5" t="str">
        <f>IF($C75="X",VLOOKUP($B75,Table1[],5,FALSE),IF($D75="X",VLOOKUP($B75,Table2[],5,FALSE),IF($E75="X",VLOOKUP($B75,Table3[],5,FALSE),IF($F75="X",VLOOKUP($B75,Table4[],5,FALSE),VLOOKUP($B75,Table5[],5,FALSE)))))</f>
        <v>TBD</v>
      </c>
      <c r="L75" s="5" t="str">
        <f>IF($C75="X",VLOOKUP($B75,Table1[],6,FALSE),IF($D75="X",VLOOKUP($B75,Table2[],6,FALSE),IF($E75="X",VLOOKUP($B75,Table3[],6,FALSE),IF($F75="X",VLOOKUP($B75,Table4[],6,FALSE),VLOOKUP($B75,Table5[],6,FALSE)))))</f>
        <v>TBD</v>
      </c>
      <c r="M75" t="s">
        <v>23</v>
      </c>
      <c r="P75" t="s">
        <v>24</v>
      </c>
      <c r="S75" s="89"/>
    </row>
    <row r="76" spans="1:19" ht="135" x14ac:dyDescent="0.25">
      <c r="A76" s="84">
        <v>68</v>
      </c>
      <c r="B76" s="3" t="s">
        <v>92</v>
      </c>
      <c r="C76" s="78" t="str">
        <f>IF(IFERROR(VLOOKUP('Unified Metrics'!B76,Table1[],1,FALSE),"")="","","X")</f>
        <v/>
      </c>
      <c r="D76" s="78" t="str">
        <f>IF(IFERROR(VLOOKUP('Unified Metrics'!B76,Table2[],1,FALSE),"")="","","X")</f>
        <v/>
      </c>
      <c r="E76" s="78" t="str">
        <f>IF(IFERROR(VLOOKUP('Unified Metrics'!B76,Table3[],1,FALSE),"")="","","X")</f>
        <v/>
      </c>
      <c r="F76" s="78" t="str">
        <f>IF(IFERROR(VLOOKUP('Unified Metrics'!B76,Table4[],1,FALSE),"")="","","X")</f>
        <v>X</v>
      </c>
      <c r="G76" s="78" t="str">
        <f>IF(IFERROR(VLOOKUP('Unified Metrics'!B76,Table5[],1,FALSE),"")="","","X")</f>
        <v/>
      </c>
      <c r="H76" s="5" t="str">
        <f>IF(C76="X",VLOOKUP(B76,Table1[],2,FALSE),IF(D76="X",VLOOKUP(B76,Table2[],2,FALSE),IF(E76="X",VLOOKUP(B76,Table3[],2,FALSE),IF(F76="X",VLOOKUP(B76,Table4[],2,FALSE),VLOOKUP(B76,Table5[],2,FALSE)))))</f>
        <v>Part Time Timecard. The total dollar amount for hours for a part-time faculty member by term and section. Captured in ImageNow.
Cost, Part-Time Timecard = [(LHE * 18)* Hourly Rate] for Part-Time Faculty
NOTES ON USING THIS ELEMENT: 1 LHE = 18 hours of instruction</v>
      </c>
      <c r="I76" s="5" t="str">
        <f>IF($C76="X",VLOOKUP($B76,Table1[],3,FALSE),IF($D76="X",VLOOKUP($B76,Table2[],3,FALSE),IF($E76="X",VLOOKUP($B76,Table3[],3,FALSE),IF($F76="X",VLOOKUP($B76,Table4[],3,FALSE),VLOOKUP($B76,Table5[],3,FALSE)))))</f>
        <v>TBD</v>
      </c>
      <c r="J76" s="5" t="str">
        <f>IF($C76="X",VLOOKUP($B76,Table1[],4,FALSE),IF($D76="X",VLOOKUP($B76,Table2[],4,FALSE),IF($E76="X",VLOOKUP($B76,Table3[],4,FALSE),IF($F76="X",VLOOKUP($B76,Table4[],4,FALSE),VLOOKUP($B76,Table5[],4,FALSE)))))</f>
        <v>TBD</v>
      </c>
      <c r="K76" s="5" t="str">
        <f>IF($C76="X",VLOOKUP($B76,Table1[],5,FALSE),IF($D76="X",VLOOKUP($B76,Table2[],5,FALSE),IF($E76="X",VLOOKUP($B76,Table3[],5,FALSE),IF($F76="X",VLOOKUP($B76,Table4[],5,FALSE),VLOOKUP($B76,Table5[],5,FALSE)))))</f>
        <v>TBD</v>
      </c>
      <c r="L76" s="5" t="str">
        <f>IF($C76="X",VLOOKUP($B76,Table1[],6,FALSE),IF($D76="X",VLOOKUP($B76,Table2[],6,FALSE),IF($E76="X",VLOOKUP($B76,Table3[],6,FALSE),IF($F76="X",VLOOKUP($B76,Table4[],6,FALSE),VLOOKUP($B76,Table5[],6,FALSE)))))</f>
        <v>TBD</v>
      </c>
      <c r="M76" t="s">
        <v>23</v>
      </c>
      <c r="P76" t="s">
        <v>24</v>
      </c>
      <c r="S76" s="89"/>
    </row>
    <row r="77" spans="1:19" ht="105" x14ac:dyDescent="0.25">
      <c r="A77" s="84">
        <v>69</v>
      </c>
      <c r="B77" s="3" t="s">
        <v>93</v>
      </c>
      <c r="C77" s="78" t="str">
        <f>IF(IFERROR(VLOOKUP('Unified Metrics'!B77,Table1[],1,FALSE),"")="","","X")</f>
        <v/>
      </c>
      <c r="D77" s="78" t="str">
        <f>IF(IFERROR(VLOOKUP('Unified Metrics'!B77,Table2[],1,FALSE),"")="","","X")</f>
        <v/>
      </c>
      <c r="E77" s="78" t="str">
        <f>IF(IFERROR(VLOOKUP('Unified Metrics'!B77,Table3[],1,FALSE),"")="","","X")</f>
        <v/>
      </c>
      <c r="F77" s="78" t="str">
        <f>IF(IFERROR(VLOOKUP('Unified Metrics'!B77,Table4[],1,FALSE),"")="","","X")</f>
        <v>X</v>
      </c>
      <c r="G77" s="78" t="str">
        <f>IF(IFERROR(VLOOKUP('Unified Metrics'!B77,Table5[],1,FALSE),"")="","","X")</f>
        <v/>
      </c>
      <c r="H77" s="5" t="str">
        <f>IF(C77="X",VLOOKUP(B77,Table1[],2,FALSE),IF(D77="X",VLOOKUP(B77,Table2[],2,FALSE),IF(E77="X",VLOOKUP(B77,Table3[],2,FALSE),IF(F77="X",VLOOKUP(B77,Table4[],2,FALSE),VLOOKUP(B77,Table5[],2,FALSE)))))</f>
        <v xml:space="preserve">The total cost of a given section. 
Cost, Total = SUM([Cost, Full-Time] + [Cost, Overload] + [Cost, Overload Banked] + [Cost, Part-Time] + [Cost, Part-Time Timecard]) by Term and Section
</v>
      </c>
      <c r="I77" s="5" t="str">
        <f>IF($C77="X",VLOOKUP($B77,Table1[],3,FALSE),IF($D77="X",VLOOKUP($B77,Table2[],3,FALSE),IF($E77="X",VLOOKUP($B77,Table3[],3,FALSE),IF($F77="X",VLOOKUP($B77,Table4[],3,FALSE),VLOOKUP($B77,Table5[],3,FALSE)))))</f>
        <v>TBD</v>
      </c>
      <c r="J77" s="5" t="str">
        <f>IF($C77="X",VLOOKUP($B77,Table1[],4,FALSE),IF($D77="X",VLOOKUP($B77,Table2[],4,FALSE),IF($E77="X",VLOOKUP($B77,Table3[],4,FALSE),IF($F77="X",VLOOKUP($B77,Table4[],4,FALSE),VLOOKUP($B77,Table5[],4,FALSE)))))</f>
        <v>TBD</v>
      </c>
      <c r="K77" s="5" t="str">
        <f>IF($C77="X",VLOOKUP($B77,Table1[],5,FALSE),IF($D77="X",VLOOKUP($B77,Table2[],5,FALSE),IF($E77="X",VLOOKUP($B77,Table3[],5,FALSE),IF($F77="X",VLOOKUP($B77,Table4[],5,FALSE),VLOOKUP($B77,Table5[],5,FALSE)))))</f>
        <v>TBD</v>
      </c>
      <c r="L77" s="5" t="str">
        <f>IF($C77="X",VLOOKUP($B77,Table1[],6,FALSE),IF($D77="X",VLOOKUP($B77,Table2[],6,FALSE),IF($E77="X",VLOOKUP($B77,Table3[],6,FALSE),IF($F77="X",VLOOKUP($B77,Table4[],6,FALSE),VLOOKUP($B77,Table5[],6,FALSE)))))</f>
        <v>TBD</v>
      </c>
      <c r="M77" t="s">
        <v>23</v>
      </c>
      <c r="P77" t="s">
        <v>24</v>
      </c>
      <c r="S77" s="89"/>
    </row>
    <row r="78" spans="1:19" ht="75" x14ac:dyDescent="0.25">
      <c r="A78" s="84">
        <v>70</v>
      </c>
      <c r="B78" s="3" t="s">
        <v>94</v>
      </c>
      <c r="C78" s="78" t="str">
        <f>IF(IFERROR(VLOOKUP('Unified Metrics'!B78,Table1[],1,FALSE),"")="","","X")</f>
        <v/>
      </c>
      <c r="D78" s="78" t="str">
        <f>IF(IFERROR(VLOOKUP('Unified Metrics'!B78,Table2[],1,FALSE),"")="","","X")</f>
        <v/>
      </c>
      <c r="E78" s="78" t="str">
        <f>IF(IFERROR(VLOOKUP('Unified Metrics'!B78,Table3[],1,FALSE),"")="","","X")</f>
        <v/>
      </c>
      <c r="F78" s="78" t="str">
        <f>IF(IFERROR(VLOOKUP('Unified Metrics'!B78,Table4[],1,FALSE),"")="","","X")</f>
        <v>X</v>
      </c>
      <c r="G78" s="78" t="str">
        <f>IF(IFERROR(VLOOKUP('Unified Metrics'!B78,Table5[],1,FALSE),"")="","","X")</f>
        <v/>
      </c>
      <c r="H78" s="5" t="str">
        <f>IF(C78="X",VLOOKUP(B78,Table1[],2,FALSE),IF(D78="X",VLOOKUP(B78,Table2[],2,FALSE),IF(E78="X",VLOOKUP(B78,Table3[],2,FALSE),IF(F78="X",VLOOKUP(B78,Table4[],2,FALSE),VLOOKUP(B78,Table5[],2,FALSE)))))</f>
        <v>The name of a course or text identifier that is used to uniquely identify the course and describe the subject matter of the course content.</v>
      </c>
      <c r="I78" s="5" t="str">
        <f>IF($C78="X",VLOOKUP($B78,Table1[],3,FALSE),IF($D78="X",VLOOKUP($B78,Table2[],3,FALSE),IF($E78="X",VLOOKUP($B78,Table3[],3,FALSE),IF($F78="X",VLOOKUP($B78,Table4[],3,FALSE),VLOOKUP($B78,Table5[],3,FALSE)))))</f>
        <v>[N/A]</v>
      </c>
      <c r="J78" s="5" t="str">
        <f>IF($C78="X",VLOOKUP($B78,Table1[],4,FALSE),IF($D78="X",VLOOKUP($B78,Table2[],4,FALSE),IF($E78="X",VLOOKUP($B78,Table3[],4,FALSE),IF($F78="X",VLOOKUP($B78,Table4[],4,FALSE),VLOOKUP($B78,Table5[],4,FALSE)))))</f>
        <v xml:space="preserve">     • Advanced Algebra I
     • Advanced Algebra II
     • Introduction to Biology
     • Mechanical Engineering I
     • etc…</v>
      </c>
      <c r="K78" s="5" t="str">
        <f>IF($C78="X",VLOOKUP($B78,Table1[],5,FALSE),IF($D78="X",VLOOKUP($B78,Table2[],5,FALSE),IF($E78="X",VLOOKUP($B78,Table3[],5,FALSE),IF($F78="X",VLOOKUP($B78,Table4[],5,FALSE),VLOOKUP($B78,Table5[],5,FALSE)))))</f>
        <v>[N/A]</v>
      </c>
      <c r="L78" s="5" t="str">
        <f>IF($C78="X",VLOOKUP($B78,Table1[],6,FALSE),IF($D78="X",VLOOKUP($B78,Table2[],6,FALSE),IF($E78="X",VLOOKUP($B78,Table3[],6,FALSE),IF($F78="X",VLOOKUP($B78,Table4[],6,FALSE),VLOOKUP($B78,Table5[],6,FALSE)))))</f>
        <v>[N/A]</v>
      </c>
      <c r="M78" t="s">
        <v>23</v>
      </c>
      <c r="P78" t="s">
        <v>24</v>
      </c>
      <c r="S78" s="89"/>
    </row>
    <row r="79" spans="1:19" ht="30" x14ac:dyDescent="0.25">
      <c r="A79" s="84">
        <v>71</v>
      </c>
      <c r="B79" s="3" t="s">
        <v>95</v>
      </c>
      <c r="C79" s="78" t="str">
        <f>IF(IFERROR(VLOOKUP('Unified Metrics'!B79,Table1[],1,FALSE),"")="","","X")</f>
        <v/>
      </c>
      <c r="D79" s="78" t="str">
        <f>IF(IFERROR(VLOOKUP('Unified Metrics'!B79,Table2[],1,FALSE),"")="","","X")</f>
        <v/>
      </c>
      <c r="E79" s="78" t="str">
        <f>IF(IFERROR(VLOOKUP('Unified Metrics'!B79,Table3[],1,FALSE),"")="","","X")</f>
        <v/>
      </c>
      <c r="F79" s="78" t="str">
        <f>IF(IFERROR(VLOOKUP('Unified Metrics'!B79,Table4[],1,FALSE),"")="","","X")</f>
        <v>X</v>
      </c>
      <c r="G79" s="78" t="str">
        <f>IF(IFERROR(VLOOKUP('Unified Metrics'!B79,Table5[],1,FALSE),"")="","","X")</f>
        <v/>
      </c>
      <c r="H79" s="5" t="str">
        <f>IF(C79="X",VLOOKUP(B79,Table1[],2,FALSE),IF(D79="X",VLOOKUP(B79,Table2[],2,FALSE),IF(E79="X",VLOOKUP(B79,Table3[],2,FALSE),IF(F79="X",VLOOKUP(B79,Table4[],2,FALSE),VLOOKUP(B79,Table5[],2,FALSE)))))</f>
        <v>This is a list of course attribute codes that have been attached to a particular section of a course.</v>
      </c>
      <c r="I79" s="5" t="str">
        <f>IF($C79="X",VLOOKUP($B79,Table1[],3,FALSE),IF($D79="X",VLOOKUP($B79,Table2[],3,FALSE),IF($E79="X",VLOOKUP($B79,Table3[],3,FALSE),IF($F79="X",VLOOKUP($B79,Table4[],3,FALSE),VLOOKUP($B79,Table5[],3,FALSE)))))</f>
        <v>[N/A]</v>
      </c>
      <c r="J79" s="5" t="str">
        <f>IF($C79="X",VLOOKUP($B79,Table1[],4,FALSE),IF($D79="X",VLOOKUP($B79,Table2[],4,FALSE),IF($E79="X",VLOOKUP($B79,Table3[],4,FALSE),IF($F79="X",VLOOKUP($B79,Table4[],4,FALSE),VLOOKUP($B79,Table5[],4,FALSE)))))</f>
        <v>TBD</v>
      </c>
      <c r="K79" s="5" t="str">
        <f>IF($C79="X",VLOOKUP($B79,Table1[],5,FALSE),IF($D79="X",VLOOKUP($B79,Table2[],5,FALSE),IF($E79="X",VLOOKUP($B79,Table3[],5,FALSE),IF($F79="X",VLOOKUP($B79,Table4[],5,FALSE),VLOOKUP($B79,Table5[],5,FALSE)))))</f>
        <v>[N/A]</v>
      </c>
      <c r="L79" s="5" t="str">
        <f>IF($C79="X",VLOOKUP($B79,Table1[],6,FALSE),IF($D79="X",VLOOKUP($B79,Table2[],6,FALSE),IF($E79="X",VLOOKUP($B79,Table3[],6,FALSE),IF($F79="X",VLOOKUP($B79,Table4[],6,FALSE),VLOOKUP($B79,Table5[],6,FALSE)))))</f>
        <v>[N/A]</v>
      </c>
      <c r="M79" t="s">
        <v>23</v>
      </c>
      <c r="P79" t="s">
        <v>24</v>
      </c>
      <c r="S79" s="89"/>
    </row>
    <row r="80" spans="1:19" ht="30" x14ac:dyDescent="0.25">
      <c r="A80" s="84">
        <v>72</v>
      </c>
      <c r="B80" s="3" t="s">
        <v>96</v>
      </c>
      <c r="C80" s="78" t="str">
        <f>IF(IFERROR(VLOOKUP('Unified Metrics'!B80,Table1[],1,FALSE),"")="","","X")</f>
        <v/>
      </c>
      <c r="D80" s="78" t="str">
        <f>IF(IFERROR(VLOOKUP('Unified Metrics'!B80,Table2[],1,FALSE),"")="","","X")</f>
        <v/>
      </c>
      <c r="E80" s="78" t="str">
        <f>IF(IFERROR(VLOOKUP('Unified Metrics'!B80,Table3[],1,FALSE),"")="","","X")</f>
        <v/>
      </c>
      <c r="F80" s="78" t="str">
        <f>IF(IFERROR(VLOOKUP('Unified Metrics'!B80,Table4[],1,FALSE),"")="","","X")</f>
        <v>X</v>
      </c>
      <c r="G80" s="78" t="str">
        <f>IF(IFERROR(VLOOKUP('Unified Metrics'!B80,Table5[],1,FALSE),"")="","","X")</f>
        <v/>
      </c>
      <c r="H80" s="5" t="str">
        <f>IF(C80="X",VLOOKUP(B80,Table1[],2,FALSE),IF(D80="X",VLOOKUP(B80,Table2[],2,FALSE),IF(E80="X",VLOOKUP(B80,Table3[],2,FALSE),IF(F80="X",VLOOKUP(B80,Table4[],2,FALSE),VLOOKUP(B80,Table5[],2,FALSE)))))</f>
        <v>This is a list of course attributes that have been attached to a particular section of a course.</v>
      </c>
      <c r="I80" s="5" t="str">
        <f>IF($C80="X",VLOOKUP($B80,Table1[],3,FALSE),IF($D80="X",VLOOKUP($B80,Table2[],3,FALSE),IF($E80="X",VLOOKUP($B80,Table3[],3,FALSE),IF($F80="X",VLOOKUP($B80,Table4[],3,FALSE),VLOOKUP($B80,Table5[],3,FALSE)))))</f>
        <v>[N/A]</v>
      </c>
      <c r="J80" s="5" t="str">
        <f>IF($C80="X",VLOOKUP($B80,Table1[],4,FALSE),IF($D80="X",VLOOKUP($B80,Table2[],4,FALSE),IF($E80="X",VLOOKUP($B80,Table3[],4,FALSE),IF($F80="X",VLOOKUP($B80,Table4[],4,FALSE),VLOOKUP($B80,Table5[],4,FALSE)))))</f>
        <v>TBD</v>
      </c>
      <c r="K80" s="5" t="str">
        <f>IF($C80="X",VLOOKUP($B80,Table1[],5,FALSE),IF($D80="X",VLOOKUP($B80,Table2[],5,FALSE),IF($E80="X",VLOOKUP($B80,Table3[],5,FALSE),IF($F80="X",VLOOKUP($B80,Table4[],5,FALSE),VLOOKUP($B80,Table5[],5,FALSE)))))</f>
        <v>[N/A]</v>
      </c>
      <c r="L80" s="5" t="str">
        <f>IF($C80="X",VLOOKUP($B80,Table1[],6,FALSE),IF($D80="X",VLOOKUP($B80,Table2[],6,FALSE),IF($E80="X",VLOOKUP($B80,Table3[],6,FALSE),IF($F80="X",VLOOKUP($B80,Table4[],6,FALSE),VLOOKUP($B80,Table5[],6,FALSE)))))</f>
        <v>[N/A]</v>
      </c>
      <c r="M80" t="s">
        <v>23</v>
      </c>
      <c r="P80" t="s">
        <v>24</v>
      </c>
      <c r="S80" s="89"/>
    </row>
    <row r="81" spans="1:19" ht="30" x14ac:dyDescent="0.25">
      <c r="A81" s="84">
        <v>73</v>
      </c>
      <c r="B81" s="3" t="s">
        <v>97</v>
      </c>
      <c r="C81" s="78" t="str">
        <f>IF(IFERROR(VLOOKUP('Unified Metrics'!B81,Table1[],1,FALSE),"")="","","X")</f>
        <v/>
      </c>
      <c r="D81" s="78" t="str">
        <f>IF(IFERROR(VLOOKUP('Unified Metrics'!B81,Table2[],1,FALSE),"")="","","X")</f>
        <v/>
      </c>
      <c r="E81" s="78" t="str">
        <f>IF(IFERROR(VLOOKUP('Unified Metrics'!B81,Table3[],1,FALSE),"")="","","X")</f>
        <v/>
      </c>
      <c r="F81" s="78" t="str">
        <f>IF(IFERROR(VLOOKUP('Unified Metrics'!B81,Table4[],1,FALSE),"")="","","X")</f>
        <v>X</v>
      </c>
      <c r="G81" s="78" t="str">
        <f>IF(IFERROR(VLOOKUP('Unified Metrics'!B81,Table5[],1,FALSE),"")="","","X")</f>
        <v/>
      </c>
      <c r="H81" s="5" t="str">
        <f>IF(C81="X",VLOOKUP(B81,Table1[],2,FALSE),IF(D81="X",VLOOKUP(B81,Table2[],2,FALSE),IF(E81="X",VLOOKUP(B81,Table3[],2,FALSE),IF(F81="X",VLOOKUP(B81,Table4[],2,FALSE),VLOOKUP(B81,Table5[],2,FALSE)))))</f>
        <v>The number of course credit hours assigned to the given course.</v>
      </c>
      <c r="I81" s="5" t="str">
        <f>IF($C81="X",VLOOKUP($B81,Table1[],3,FALSE),IF($D81="X",VLOOKUP($B81,Table2[],3,FALSE),IF($E81="X",VLOOKUP($B81,Table3[],3,FALSE),IF($F81="X",VLOOKUP($B81,Table4[],3,FALSE),VLOOKUP($B81,Table5[],3,FALSE)))))</f>
        <v>[N/A]</v>
      </c>
      <c r="J81" s="5" t="str">
        <f>IF($C81="X",VLOOKUP($B81,Table1[],4,FALSE),IF($D81="X",VLOOKUP($B81,Table2[],4,FALSE),IF($E81="X",VLOOKUP($B81,Table3[],4,FALSE),IF($F81="X",VLOOKUP($B81,Table4[],4,FALSE),VLOOKUP($B81,Table5[],4,FALSE)))))</f>
        <v>[N/A]</v>
      </c>
      <c r="K81" s="5" t="str">
        <f>IF($C81="X",VLOOKUP($B81,Table1[],5,FALSE),IF($D81="X",VLOOKUP($B81,Table2[],5,FALSE),IF($E81="X",VLOOKUP($B81,Table3[],5,FALSE),IF($F81="X",VLOOKUP($B81,Table4[],5,FALSE),VLOOKUP($B81,Table5[],5,FALSE)))))</f>
        <v>[N/A]</v>
      </c>
      <c r="L81" s="5" t="str">
        <f>IF($C81="X",VLOOKUP($B81,Table1[],6,FALSE),IF($D81="X",VLOOKUP($B81,Table2[],6,FALSE),IF($E81="X",VLOOKUP($B81,Table3[],6,FALSE),IF($F81="X",VLOOKUP($B81,Table4[],6,FALSE),VLOOKUP($B81,Table5[],6,FALSE)))))</f>
        <v>[N/A]</v>
      </c>
      <c r="M81" t="s">
        <v>23</v>
      </c>
      <c r="P81" t="s">
        <v>24</v>
      </c>
      <c r="S81" s="89"/>
    </row>
    <row r="82" spans="1:19" ht="30" x14ac:dyDescent="0.25">
      <c r="A82" s="84">
        <v>74</v>
      </c>
      <c r="B82" s="3" t="s">
        <v>98</v>
      </c>
      <c r="C82" s="78" t="str">
        <f>IF(IFERROR(VLOOKUP('Unified Metrics'!B82,Table1[],1,FALSE),"")="","","X")</f>
        <v/>
      </c>
      <c r="D82" s="78" t="str">
        <f>IF(IFERROR(VLOOKUP('Unified Metrics'!B82,Table2[],1,FALSE),"")="","","X")</f>
        <v/>
      </c>
      <c r="E82" s="78" t="str">
        <f>IF(IFERROR(VLOOKUP('Unified Metrics'!B82,Table3[],1,FALSE),"")="","","X")</f>
        <v/>
      </c>
      <c r="F82" s="78" t="str">
        <f>IF(IFERROR(VLOOKUP('Unified Metrics'!B82,Table4[],1,FALSE),"")="","","X")</f>
        <v>X</v>
      </c>
      <c r="G82" s="78" t="str">
        <f>IF(IFERROR(VLOOKUP('Unified Metrics'!B82,Table5[],1,FALSE),"")="","","X")</f>
        <v/>
      </c>
      <c r="H82" s="5" t="str">
        <f>IF(C82="X",VLOOKUP(B82,Table1[],2,FALSE),IF(D82="X",VLOOKUP(B82,Table2[],2,FALSE),IF(E82="X",VLOOKUP(B82,Table3[],2,FALSE),IF(F82="X",VLOOKUP(B82,Table4[],2,FALSE),VLOOKUP(B82,Table5[],2,FALSE)))))</f>
        <v>An administrative division of RSCCD that oversees a specific academic subject area.</v>
      </c>
      <c r="I82" s="5" t="str">
        <f>IF($C82="X",VLOOKUP($B82,Table1[],3,FALSE),IF($D82="X",VLOOKUP($B82,Table2[],3,FALSE),IF($E82="X",VLOOKUP($B82,Table3[],3,FALSE),IF($F82="X",VLOOKUP($B82,Table4[],3,FALSE),VLOOKUP($B82,Table5[],3,FALSE)))))</f>
        <v>[N/A]</v>
      </c>
      <c r="J82" s="5" t="str">
        <f>IF($C82="X",VLOOKUP($B82,Table1[],4,FALSE),IF($D82="X",VLOOKUP($B82,Table2[],4,FALSE),IF($E82="X",VLOOKUP($B82,Table3[],4,FALSE),IF($F82="X",VLOOKUP($B82,Table4[],4,FALSE),VLOOKUP($B82,Table5[],4,FALSE)))))</f>
        <v>[N/A]</v>
      </c>
      <c r="K82" s="5" t="str">
        <f>IF($C82="X",VLOOKUP($B82,Table1[],5,FALSE),IF($D82="X",VLOOKUP($B82,Table2[],5,FALSE),IF($E82="X",VLOOKUP($B82,Table3[],5,FALSE),IF($F82="X",VLOOKUP($B82,Table4[],5,FALSE),VLOOKUP($B82,Table5[],5,FALSE)))))</f>
        <v>[N/A]</v>
      </c>
      <c r="L82" s="5" t="str">
        <f>IF($C82="X",VLOOKUP($B82,Table1[],6,FALSE),IF($D82="X",VLOOKUP($B82,Table2[],6,FALSE),IF($E82="X",VLOOKUP($B82,Table3[],6,FALSE),IF($F82="X",VLOOKUP($B82,Table4[],6,FALSE),VLOOKUP($B82,Table5[],6,FALSE)))))</f>
        <v>[N/A]</v>
      </c>
      <c r="M82" t="s">
        <v>23</v>
      </c>
      <c r="P82" t="s">
        <v>24</v>
      </c>
      <c r="S82" s="89"/>
    </row>
    <row r="83" spans="1:19" ht="45" x14ac:dyDescent="0.25">
      <c r="A83" s="84">
        <v>75</v>
      </c>
      <c r="B83" s="3" t="s">
        <v>99</v>
      </c>
      <c r="C83" s="78" t="str">
        <f>IF(IFERROR(VLOOKUP('Unified Metrics'!B83,Table1[],1,FALSE),"")="","","X")</f>
        <v/>
      </c>
      <c r="D83" s="78" t="str">
        <f>IF(IFERROR(VLOOKUP('Unified Metrics'!B83,Table2[],1,FALSE),"")="","","X")</f>
        <v/>
      </c>
      <c r="E83" s="78" t="str">
        <f>IF(IFERROR(VLOOKUP('Unified Metrics'!B83,Table3[],1,FALSE),"")="","","X")</f>
        <v/>
      </c>
      <c r="F83" s="78" t="str">
        <f>IF(IFERROR(VLOOKUP('Unified Metrics'!B83,Table4[],1,FALSE),"")="","","X")</f>
        <v>X</v>
      </c>
      <c r="G83" s="78" t="str">
        <f>IF(IFERROR(VLOOKUP('Unified Metrics'!B83,Table5[],1,FALSE),"")="","","X")</f>
        <v/>
      </c>
      <c r="H83" s="5" t="str">
        <f>IF(C83="X",VLOOKUP(B83,Table1[],2,FALSE),IF(D83="X",VLOOKUP(B83,Table2[],2,FALSE),IF(E83="X",VLOOKUP(B83,Table3[],2,FALSE),IF(F83="X",VLOOKUP(B83,Table4[],2,FALSE),VLOOKUP(B83,Table5[],2,FALSE)))))</f>
        <v>The code associated with the administrative division of RSCCD that oversees a specific academic subject area.</v>
      </c>
      <c r="I83" s="5" t="str">
        <f>IF($C83="X",VLOOKUP($B83,Table1[],3,FALSE),IF($D83="X",VLOOKUP($B83,Table2[],3,FALSE),IF($E83="X",VLOOKUP($B83,Table3[],3,FALSE),IF($F83="X",VLOOKUP($B83,Table4[],3,FALSE),VLOOKUP($B83,Table5[],3,FALSE)))))</f>
        <v>[N/A]</v>
      </c>
      <c r="J83" s="5" t="str">
        <f>IF($C83="X",VLOOKUP($B83,Table1[],4,FALSE),IF($D83="X",VLOOKUP($B83,Table2[],4,FALSE),IF($E83="X",VLOOKUP($B83,Table3[],4,FALSE),IF($F83="X",VLOOKUP($B83,Table4[],4,FALSE),VLOOKUP($B83,Table5[],4,FALSE)))))</f>
        <v>[N/A]</v>
      </c>
      <c r="K83" s="5" t="str">
        <f>IF($C83="X",VLOOKUP($B83,Table1[],5,FALSE),IF($D83="X",VLOOKUP($B83,Table2[],5,FALSE),IF($E83="X",VLOOKUP($B83,Table3[],5,FALSE),IF($F83="X",VLOOKUP($B83,Table4[],5,FALSE),VLOOKUP($B83,Table5[],5,FALSE)))))</f>
        <v>[N/A]</v>
      </c>
      <c r="L83" s="5" t="str">
        <f>IF($C83="X",VLOOKUP($B83,Table1[],6,FALSE),IF($D83="X",VLOOKUP($B83,Table2[],6,FALSE),IF($E83="X",VLOOKUP($B83,Table3[],6,FALSE),IF($F83="X",VLOOKUP($B83,Table4[],6,FALSE),VLOOKUP($B83,Table5[],6,FALSE)))))</f>
        <v>[N/A]</v>
      </c>
      <c r="M83" t="s">
        <v>23</v>
      </c>
      <c r="P83" t="s">
        <v>24</v>
      </c>
      <c r="S83" s="89"/>
    </row>
    <row r="84" spans="1:19" ht="30" x14ac:dyDescent="0.25">
      <c r="A84" s="84">
        <v>76</v>
      </c>
      <c r="B84" s="3" t="s">
        <v>100</v>
      </c>
      <c r="C84" s="78" t="str">
        <f>IF(IFERROR(VLOOKUP('Unified Metrics'!B84,Table1[],1,FALSE),"")="","","X")</f>
        <v/>
      </c>
      <c r="D84" s="78" t="str">
        <f>IF(IFERROR(VLOOKUP('Unified Metrics'!B84,Table2[],1,FALSE),"")="","","X")</f>
        <v/>
      </c>
      <c r="E84" s="78" t="str">
        <f>IF(IFERROR(VLOOKUP('Unified Metrics'!B84,Table3[],1,FALSE),"")="","","X")</f>
        <v/>
      </c>
      <c r="F84" s="78" t="str">
        <f>IF(IFERROR(VLOOKUP('Unified Metrics'!B84,Table4[],1,FALSE),"")="","","X")</f>
        <v>X</v>
      </c>
      <c r="G84" s="78" t="str">
        <f>IF(IFERROR(VLOOKUP('Unified Metrics'!B84,Table5[],1,FALSE),"")="","","X")</f>
        <v/>
      </c>
      <c r="H84" s="5" t="str">
        <f>IF(C84="X",VLOOKUP(B84,Table1[],2,FALSE),IF(D84="X",VLOOKUP(B84,Table2[],2,FALSE),IF(E84="X",VLOOKUP(B84,Table3[],2,FALSE),IF(F84="X",VLOOKUP(B84,Table4[],2,FALSE),VLOOKUP(B84,Table5[],2,FALSE)))))</f>
        <v>The last date of the part of term in which a particular section of a course meets.</v>
      </c>
      <c r="I84" s="5" t="str">
        <f>IF($C84="X",VLOOKUP($B84,Table1[],3,FALSE),IF($D84="X",VLOOKUP($B84,Table2[],3,FALSE),IF($E84="X",VLOOKUP($B84,Table3[],3,FALSE),IF($F84="X",VLOOKUP($B84,Table4[],3,FALSE),VLOOKUP($B84,Table5[],3,FALSE)))))</f>
        <v>[N/A]</v>
      </c>
      <c r="J84" s="5" t="str">
        <f>IF($C84="X",VLOOKUP($B84,Table1[],4,FALSE),IF($D84="X",VLOOKUP($B84,Table2[],4,FALSE),IF($E84="X",VLOOKUP($B84,Table3[],4,FALSE),IF($F84="X",VLOOKUP($B84,Table4[],4,FALSE),VLOOKUP($B84,Table5[],4,FALSE)))))</f>
        <v>[N/A]</v>
      </c>
      <c r="K84" s="5" t="str">
        <f>IF($C84="X",VLOOKUP($B84,Table1[],5,FALSE),IF($D84="X",VLOOKUP($B84,Table2[],5,FALSE),IF($E84="X",VLOOKUP($B84,Table3[],5,FALSE),IF($F84="X",VLOOKUP($B84,Table4[],5,FALSE),VLOOKUP($B84,Table5[],5,FALSE)))))</f>
        <v>[N/A]</v>
      </c>
      <c r="L84" s="5" t="str">
        <f>IF($C84="X",VLOOKUP($B84,Table1[],6,FALSE),IF($D84="X",VLOOKUP($B84,Table2[],6,FALSE),IF($E84="X",VLOOKUP($B84,Table3[],6,FALSE),IF($F84="X",VLOOKUP($B84,Table4[],6,FALSE),VLOOKUP($B84,Table5[],6,FALSE)))))</f>
        <v>[N/A]</v>
      </c>
      <c r="M84" t="s">
        <v>23</v>
      </c>
      <c r="P84" t="s">
        <v>24</v>
      </c>
      <c r="S84" s="89"/>
    </row>
    <row r="85" spans="1:19" ht="30" x14ac:dyDescent="0.25">
      <c r="A85" s="84">
        <v>77</v>
      </c>
      <c r="B85" s="3" t="s">
        <v>101</v>
      </c>
      <c r="C85" s="78" t="str">
        <f>IF(IFERROR(VLOOKUP('Unified Metrics'!B85,Table1[],1,FALSE),"")="","","X")</f>
        <v/>
      </c>
      <c r="D85" s="78" t="str">
        <f>IF(IFERROR(VLOOKUP('Unified Metrics'!B85,Table2[],1,FALSE),"")="","","X")</f>
        <v/>
      </c>
      <c r="E85" s="78" t="str">
        <f>IF(IFERROR(VLOOKUP('Unified Metrics'!B85,Table3[],1,FALSE),"")="","","X")</f>
        <v/>
      </c>
      <c r="F85" s="78" t="str">
        <f>IF(IFERROR(VLOOKUP('Unified Metrics'!B85,Table4[],1,FALSE),"")="","","X")</f>
        <v>X</v>
      </c>
      <c r="G85" s="78" t="str">
        <f>IF(IFERROR(VLOOKUP('Unified Metrics'!B85,Table5[],1,FALSE),"")="","","X")</f>
        <v/>
      </c>
      <c r="H85" s="5" t="str">
        <f>IF(C85="X",VLOOKUP(B85,Table1[],2,FALSE),IF(D85="X",VLOOKUP(B85,Table2[],2,FALSE),IF(E85="X",VLOOKUP(B85,Table3[],2,FALSE),IF(F85="X",VLOOKUP(B85,Table4[],2,FALSE),VLOOKUP(B85,Table5[],2,FALSE)))))</f>
        <v>This is the concatenation of the subject and the course number of a class section (e.g. MATH101).</v>
      </c>
      <c r="I85" s="5" t="str">
        <f>IF($C85="X",VLOOKUP($B85,Table1[],3,FALSE),IF($D85="X",VLOOKUP($B85,Table2[],3,FALSE),IF($E85="X",VLOOKUP($B85,Table3[],3,FALSE),IF($F85="X",VLOOKUP($B85,Table4[],3,FALSE),VLOOKUP($B85,Table5[],3,FALSE)))))</f>
        <v>[N/A]</v>
      </c>
      <c r="J85" s="5" t="str">
        <f>IF($C85="X",VLOOKUP($B85,Table1[],4,FALSE),IF($D85="X",VLOOKUP($B85,Table2[],4,FALSE),IF($E85="X",VLOOKUP($B85,Table3[],4,FALSE),IF($F85="X",VLOOKUP($B85,Table4[],4,FALSE),VLOOKUP($B85,Table5[],4,FALSE)))))</f>
        <v>[N/A]</v>
      </c>
      <c r="K85" s="5" t="str">
        <f>IF($C85="X",VLOOKUP($B85,Table1[],5,FALSE),IF($D85="X",VLOOKUP($B85,Table2[],5,FALSE),IF($E85="X",VLOOKUP($B85,Table3[],5,FALSE),IF($F85="X",VLOOKUP($B85,Table4[],5,FALSE),VLOOKUP($B85,Table5[],5,FALSE)))))</f>
        <v>[N/A]</v>
      </c>
      <c r="L85" s="5" t="str">
        <f>IF($C85="X",VLOOKUP($B85,Table1[],6,FALSE),IF($D85="X",VLOOKUP($B85,Table2[],6,FALSE),IF($E85="X",VLOOKUP($B85,Table3[],6,FALSE),IF($F85="X",VLOOKUP($B85,Table4[],6,FALSE),VLOOKUP($B85,Table5[],6,FALSE)))))</f>
        <v>[N/A]</v>
      </c>
      <c r="M85" t="s">
        <v>23</v>
      </c>
      <c r="P85" t="s">
        <v>24</v>
      </c>
      <c r="S85" s="89"/>
    </row>
    <row r="86" spans="1:19" ht="105" x14ac:dyDescent="0.25">
      <c r="A86" s="84">
        <v>78</v>
      </c>
      <c r="B86" s="3" t="s">
        <v>102</v>
      </c>
      <c r="C86" s="78" t="str">
        <f>IF(IFERROR(VLOOKUP('Unified Metrics'!B86,Table1[],1,FALSE),"")="","","X")</f>
        <v/>
      </c>
      <c r="D86" s="78" t="str">
        <f>IF(IFERROR(VLOOKUP('Unified Metrics'!B86,Table2[],1,FALSE),"")="","","X")</f>
        <v/>
      </c>
      <c r="E86" s="78" t="str">
        <f>IF(IFERROR(VLOOKUP('Unified Metrics'!B86,Table3[],1,FALSE),"")="","","X")</f>
        <v>X</v>
      </c>
      <c r="F86" s="78" t="str">
        <f>IF(IFERROR(VLOOKUP('Unified Metrics'!B86,Table4[],1,FALSE),"")="","","X")</f>
        <v/>
      </c>
      <c r="G86" s="78" t="str">
        <f>IF(IFERROR(VLOOKUP('Unified Metrics'!B86,Table5[],1,FALSE),"")="","","X")</f>
        <v/>
      </c>
      <c r="H86" s="5" t="str">
        <f>IF(C86="X",VLOOKUP(B86,Table1[],2,FALSE),IF(D86="X",VLOOKUP(B86,Table2[],2,FALSE),IF(E86="X",VLOOKUP(B86,Table3[],2,FALSE),IF(F86="X",VLOOKUP(B86,Table4[],2,FALSE),VLOOKUP(B86,Table5[],2,FALSE)))))</f>
        <v>The day of a week in which a course is scheduled to meet with students</v>
      </c>
      <c r="I86" s="5" t="str">
        <f>IF($C86="X",VLOOKUP($B86,Table1[],3,FALSE),IF($D86="X",VLOOKUP($B86,Table2[],3,FALSE),IF($E86="X",VLOOKUP($B86,Table3[],3,FALSE),IF($F86="X",VLOOKUP($B86,Table4[],3,FALSE),VLOOKUP($B86,Table5[],3,FALSE)))))</f>
        <v>[N/A]</v>
      </c>
      <c r="J86" s="5" t="str">
        <f>IF($C86="X",VLOOKUP($B86,Table1[],4,FALSE),IF($D86="X",VLOOKUP($B86,Table2[],4,FALSE),IF($E86="X",VLOOKUP($B86,Table3[],4,FALSE),IF($F86="X",VLOOKUP($B86,Table4[],4,FALSE),VLOOKUP($B86,Table5[],4,FALSE)))))</f>
        <v xml:space="preserve">     • Monday
     • Tuesday
     • Wednesday
     • Thursday
     • Friday
     • Saturday
     • Sunday</v>
      </c>
      <c r="K86" s="5" t="str">
        <f>IF($C86="X",VLOOKUP($B86,Table1[],5,FALSE),IF($D86="X",VLOOKUP($B86,Table2[],5,FALSE),IF($E86="X",VLOOKUP($B86,Table3[],5,FALSE),IF($F86="X",VLOOKUP($B86,Table4[],5,FALSE),VLOOKUP($B86,Table5[],5,FALSE)))))</f>
        <v>NOTES ON USING THIS ELEMENT: If a class meets on Monday, Wednesday, and Friday, it will appear when selecting any of those three days.</v>
      </c>
      <c r="L86" s="5" t="str">
        <f>IF($C86="X",VLOOKUP($B86,Table1[],6,FALSE),IF($D86="X",VLOOKUP($B86,Table2[],6,FALSE),IF($E86="X",VLOOKUP($B86,Table3[],6,FALSE),IF($F86="X",VLOOKUP($B86,Table4[],6,FALSE),VLOOKUP($B86,Table5[],6,FALSE)))))</f>
        <v>[N/A]</v>
      </c>
      <c r="M86" t="s">
        <v>23</v>
      </c>
      <c r="P86" t="s">
        <v>24</v>
      </c>
      <c r="S86" s="89"/>
    </row>
    <row r="87" spans="1:19" ht="90" x14ac:dyDescent="0.25">
      <c r="A87" s="84">
        <v>79</v>
      </c>
      <c r="B87" s="3" t="s">
        <v>103</v>
      </c>
      <c r="C87" s="78" t="str">
        <f>IF(IFERROR(VLOOKUP('Unified Metrics'!B87,Table1[],1,FALSE),"")="","","X")</f>
        <v/>
      </c>
      <c r="D87" s="78" t="str">
        <f>IF(IFERROR(VLOOKUP('Unified Metrics'!B87,Table2[],1,FALSE),"")="","","X")</f>
        <v/>
      </c>
      <c r="E87" s="78" t="str">
        <f>IF(IFERROR(VLOOKUP('Unified Metrics'!B87,Table3[],1,FALSE),"")="","","X")</f>
        <v>X</v>
      </c>
      <c r="F87" s="78" t="str">
        <f>IF(IFERROR(VLOOKUP('Unified Metrics'!B87,Table4[],1,FALSE),"")="","","X")</f>
        <v>X</v>
      </c>
      <c r="G87" s="78" t="str">
        <f>IF(IFERROR(VLOOKUP('Unified Metrics'!B87,Table5[],1,FALSE),"")="","","X")</f>
        <v/>
      </c>
      <c r="H87" s="5" t="str">
        <f>IF(C87="X",VLOOKUP(B87,Table1[],2,FALSE),IF(D87="X",VLOOKUP(B87,Table2[],2,FALSE),IF(E87="X",VLOOKUP(B87,Table3[],2,FALSE),IF(F87="X",VLOOKUP(B87,Table4[],2,FALSE),VLOOKUP(B87,Table5[],2,FALSE)))))</f>
        <v>The Meeting Pattern of a course, represented as a comma-delimited list of values for.</v>
      </c>
      <c r="I87" s="5" t="str">
        <f>IF($C87="X",VLOOKUP($B87,Table1[],3,FALSE),IF($D87="X",VLOOKUP($B87,Table2[],3,FALSE),IF($E87="X",VLOOKUP($B87,Table3[],3,FALSE),IF($F87="X",VLOOKUP($B87,Table4[],3,FALSE),VLOOKUP($B87,Table5[],3,FALSE)))))</f>
        <v>[N/A]</v>
      </c>
      <c r="J87" s="5" t="str">
        <f>IF($C87="X",VLOOKUP($B87,Table1[],4,FALSE),IF($D87="X",VLOOKUP($B87,Table2[],4,FALSE),IF($E87="X",VLOOKUP($B87,Table3[],4,FALSE),IF($F87="X",VLOOKUP($B87,Table4[],4,FALSE),VLOOKUP($B87,Table5[],4,FALSE)))))</f>
        <v xml:space="preserve">     • M
     • M, TU
     • M, W, F
     • M, TH
     • M, F
     • etc.</v>
      </c>
      <c r="K87" s="5" t="str">
        <f>IF($C87="X",VLOOKUP($B87,Table1[],5,FALSE),IF($D87="X",VLOOKUP($B87,Table2[],5,FALSE),IF($E87="X",VLOOKUP($B87,Table3[],5,FALSE),IF($F87="X",VLOOKUP($B87,Table4[],5,FALSE),VLOOKUP($B87,Table5[],5,FALSE)))))</f>
        <v>NOTES ON USING THIS ELEMENT: Meeting Pattern, collapsed as comma-delimited value</v>
      </c>
      <c r="L87" s="5" t="str">
        <f>IF($C87="X",VLOOKUP($B87,Table1[],6,FALSE),IF($D87="X",VLOOKUP($B87,Table2[],6,FALSE),IF($E87="X",VLOOKUP($B87,Table3[],6,FALSE),IF($F87="X",VLOOKUP($B87,Table4[],6,FALSE),VLOOKUP($B87,Table5[],6,FALSE)))))</f>
        <v>[N/A]</v>
      </c>
      <c r="M87" t="s">
        <v>23</v>
      </c>
      <c r="P87" t="s">
        <v>24</v>
      </c>
      <c r="S87" s="89"/>
    </row>
    <row r="88" spans="1:19" ht="105" x14ac:dyDescent="0.25">
      <c r="A88" s="84">
        <v>80</v>
      </c>
      <c r="B88" s="3" t="s">
        <v>104</v>
      </c>
      <c r="C88" s="78" t="str">
        <f>IF(IFERROR(VLOOKUP('Unified Metrics'!B88,Table1[],1,FALSE),"")="","","X")</f>
        <v/>
      </c>
      <c r="D88" s="78" t="str">
        <f>IF(IFERROR(VLOOKUP('Unified Metrics'!B88,Table2[],1,FALSE),"")="","","X")</f>
        <v/>
      </c>
      <c r="E88" s="78" t="str">
        <f>IF(IFERROR(VLOOKUP('Unified Metrics'!B88,Table3[],1,FALSE),"")="","","X")</f>
        <v>X</v>
      </c>
      <c r="F88" s="78" t="str">
        <f>IF(IFERROR(VLOOKUP('Unified Metrics'!B88,Table4[],1,FALSE),"")="","","X")</f>
        <v/>
      </c>
      <c r="G88" s="78" t="str">
        <f>IF(IFERROR(VLOOKUP('Unified Metrics'!B88,Table5[],1,FALSE),"")="","","X")</f>
        <v/>
      </c>
      <c r="H88" s="5" t="str">
        <f>IF(C88="X",VLOOKUP(B88,Table1[],2,FALSE),IF(D88="X",VLOOKUP(B88,Table2[],2,FALSE),IF(E88="X",VLOOKUP(B88,Table3[],2,FALSE),IF(F88="X",VLOOKUP(B88,Table4[],2,FALSE),VLOOKUP(B88,Table5[],2,FALSE)))))</f>
        <v>The delivery modality of a course section</v>
      </c>
      <c r="I88" s="5" t="str">
        <f>IF($C88="X",VLOOKUP($B88,Table1[],3,FALSE),IF($D88="X",VLOOKUP($B88,Table2[],3,FALSE),IF($E88="X",VLOOKUP($B88,Table3[],3,FALSE),IF($F88="X",VLOOKUP($B88,Table4[],3,FALSE),VLOOKUP($B88,Table5[],3,FALSE)))))</f>
        <v>[N/A]</v>
      </c>
      <c r="J88" s="5" t="str">
        <f>IF($C88="X",VLOOKUP($B88,Table1[],4,FALSE),IF($D88="X",VLOOKUP($B88,Table2[],4,FALSE),IF($E88="X",VLOOKUP($B88,Table3[],4,FALSE),IF($F88="X",VLOOKUP($B88,Table4[],4,FALSE),VLOOKUP($B88,Table5[],4,FALSE)))))</f>
        <v xml:space="preserve">     • In Person
     • Hybrid
     • Online</v>
      </c>
      <c r="K88" s="5" t="str">
        <f>IF($C88="X",VLOOKUP($B88,Table1[],5,FALSE),IF($D88="X",VLOOKUP($B88,Table2[],5,FALSE),IF($E88="X",VLOOKUP($B88,Table3[],5,FALSE),IF($F88="X",VLOOKUP($B88,Table4[],5,FALSE),VLOOKUP($B88,Table5[],5,FALSE)))))</f>
        <v>NOTES ON USING THIS ELEMENT: Recent additions, such as 'RL' (Remote Live - Synchronous)', 'RB' (Eemote Blended - Synchronous/Asynchronous) are not reflected in this element, but will be found in the Room Code</v>
      </c>
      <c r="L88" s="5" t="str">
        <f>IF($C88="X",VLOOKUP($B88,Table1[],6,FALSE),IF($D88="X",VLOOKUP($B88,Table2[],6,FALSE),IF($E88="X",VLOOKUP($B88,Table3[],6,FALSE),IF($F88="X",VLOOKUP($B88,Table4[],6,FALSE),VLOOKUP($B88,Table5[],6,FALSE)))))</f>
        <v>[N/A]</v>
      </c>
      <c r="M88" t="s">
        <v>23</v>
      </c>
      <c r="P88" t="s">
        <v>24</v>
      </c>
      <c r="S88" s="89"/>
    </row>
    <row r="89" spans="1:19" ht="30" x14ac:dyDescent="0.25">
      <c r="A89" s="84">
        <v>81</v>
      </c>
      <c r="B89" s="3" t="s">
        <v>105</v>
      </c>
      <c r="C89" s="78" t="str">
        <f>IF(IFERROR(VLOOKUP('Unified Metrics'!B89,Table1[],1,FALSE),"")="","","X")</f>
        <v/>
      </c>
      <c r="D89" s="78" t="str">
        <f>IF(IFERROR(VLOOKUP('Unified Metrics'!B89,Table2[],1,FALSE),"")="","","X")</f>
        <v/>
      </c>
      <c r="E89" s="78" t="str">
        <f>IF(IFERROR(VLOOKUP('Unified Metrics'!B89,Table3[],1,FALSE),"")="","","X")</f>
        <v>X</v>
      </c>
      <c r="F89" s="78" t="str">
        <f>IF(IFERROR(VLOOKUP('Unified Metrics'!B89,Table4[],1,FALSE),"")="","","X")</f>
        <v/>
      </c>
      <c r="G89" s="78" t="str">
        <f>IF(IFERROR(VLOOKUP('Unified Metrics'!B89,Table5[],1,FALSE),"")="","","X")</f>
        <v/>
      </c>
      <c r="H89" s="5" t="str">
        <f>IF(C89="X",VLOOKUP(B89,Table1[],2,FALSE),IF(D89="X",VLOOKUP(B89,Table2[],2,FALSE),IF(E89="X",VLOOKUP(B89,Table3[],2,FALSE),IF(F89="X",VLOOKUP(B89,Table4[],2,FALSE),VLOOKUP(B89,Table5[],2,FALSE)))))</f>
        <v>The Name of a Course.  For example, "Fundamentals of Math"</v>
      </c>
      <c r="I89" s="5" t="str">
        <f>IF($C89="X",VLOOKUP($B89,Table1[],3,FALSE),IF($D89="X",VLOOKUP($B89,Table2[],3,FALSE),IF($E89="X",VLOOKUP($B89,Table3[],3,FALSE),IF($F89="X",VLOOKUP($B89,Table4[],3,FALSE),VLOOKUP($B89,Table5[],3,FALSE)))))</f>
        <v>[N/A]</v>
      </c>
      <c r="J89" s="5" t="str">
        <f>IF($C89="X",VLOOKUP($B89,Table1[],4,FALSE),IF($D89="X",VLOOKUP($B89,Table2[],4,FALSE),IF($E89="X",VLOOKUP($B89,Table3[],4,FALSE),IF($F89="X",VLOOKUP($B89,Table4[],4,FALSE),VLOOKUP($B89,Table5[],4,FALSE)))))</f>
        <v>[N/A]</v>
      </c>
      <c r="K89" s="5" t="str">
        <f>IF($C89="X",VLOOKUP($B89,Table1[],5,FALSE),IF($D89="X",VLOOKUP($B89,Table2[],5,FALSE),IF($E89="X",VLOOKUP($B89,Table3[],5,FALSE),IF($F89="X",VLOOKUP($B89,Table4[],5,FALSE),VLOOKUP($B89,Table5[],5,FALSE)))))</f>
        <v>[N/A]</v>
      </c>
      <c r="L89" s="5" t="str">
        <f>IF($C89="X",VLOOKUP($B89,Table1[],6,FALSE),IF($D89="X",VLOOKUP($B89,Table2[],6,FALSE),IF($E89="X",VLOOKUP($B89,Table3[],6,FALSE),IF($F89="X",VLOOKUP($B89,Table4[],6,FALSE),VLOOKUP($B89,Table5[],6,FALSE)))))</f>
        <v>[N/A]</v>
      </c>
      <c r="M89" t="s">
        <v>23</v>
      </c>
      <c r="P89" t="s">
        <v>24</v>
      </c>
      <c r="S89" s="89"/>
    </row>
    <row r="90" spans="1:19" ht="45" x14ac:dyDescent="0.25">
      <c r="A90" s="84">
        <v>82</v>
      </c>
      <c r="B90" s="3" t="s">
        <v>106</v>
      </c>
      <c r="C90" s="78" t="str">
        <f>IF(IFERROR(VLOOKUP('Unified Metrics'!B90,Table1[],1,FALSE),"")="","","X")</f>
        <v/>
      </c>
      <c r="D90" s="78" t="str">
        <f>IF(IFERROR(VLOOKUP('Unified Metrics'!B90,Table2[],1,FALSE),"")="","","X")</f>
        <v/>
      </c>
      <c r="E90" s="78" t="str">
        <f>IF(IFERROR(VLOOKUP('Unified Metrics'!B90,Table3[],1,FALSE),"")="","","X")</f>
        <v>X</v>
      </c>
      <c r="F90" s="78" t="str">
        <f>IF(IFERROR(VLOOKUP('Unified Metrics'!B90,Table4[],1,FALSE),"")="","","X")</f>
        <v>X</v>
      </c>
      <c r="G90" s="78" t="str">
        <f>IF(IFERROR(VLOOKUP('Unified Metrics'!B90,Table5[],1,FALSE),"")="","","X")</f>
        <v/>
      </c>
      <c r="H90" s="5" t="str">
        <f>IF(C90="X",VLOOKUP(B90,Table1[],2,FALSE),IF(D90="X",VLOOKUP(B90,Table2[],2,FALSE),IF(E90="X",VLOOKUP(B90,Table3[],2,FALSE),IF(F90="X",VLOOKUP(B90,Table4[],2,FALSE),VLOOKUP(B90,Table5[],2,FALSE)))))</f>
        <v>The numeric reference number for a specifified course that distinguishes it from other courses delivered by the institution.</v>
      </c>
      <c r="I90" s="5" t="str">
        <f>IF($C90="X",VLOOKUP($B90,Table1[],3,FALSE),IF($D90="X",VLOOKUP($B90,Table2[],3,FALSE),IF($E90="X",VLOOKUP($B90,Table3[],3,FALSE),IF($F90="X",VLOOKUP($B90,Table4[],3,FALSE),VLOOKUP($B90,Table5[],3,FALSE)))))</f>
        <v>[N/A]</v>
      </c>
      <c r="J90" s="5" t="str">
        <f>IF($C90="X",VLOOKUP($B90,Table1[],4,FALSE),IF($D90="X",VLOOKUP($B90,Table2[],4,FALSE),IF($E90="X",VLOOKUP($B90,Table3[],4,FALSE),IF($F90="X",VLOOKUP($B90,Table4[],4,FALSE),VLOOKUP($B90,Table5[],4,FALSE)))))</f>
        <v>[N/A]</v>
      </c>
      <c r="K90" s="5" t="str">
        <f>IF($C90="X",VLOOKUP($B90,Table1[],5,FALSE),IF($D90="X",VLOOKUP($B90,Table2[],5,FALSE),IF($E90="X",VLOOKUP($B90,Table3[],5,FALSE),IF($F90="X",VLOOKUP($B90,Table4[],5,FALSE),VLOOKUP($B90,Table5[],5,FALSE)))))</f>
        <v>[N/A]</v>
      </c>
      <c r="L90" s="5" t="str">
        <f>IF($C90="X",VLOOKUP($B90,Table1[],6,FALSE),IF($D90="X",VLOOKUP($B90,Table2[],6,FALSE),IF($E90="X",VLOOKUP($B90,Table3[],6,FALSE),IF($F90="X",VLOOKUP($B90,Table4[],6,FALSE),VLOOKUP($B90,Table5[],6,FALSE)))))</f>
        <v>[N/A]</v>
      </c>
      <c r="M90" t="s">
        <v>23</v>
      </c>
      <c r="P90" t="s">
        <v>24</v>
      </c>
      <c r="S90" s="89"/>
    </row>
    <row r="91" spans="1:19" ht="30" x14ac:dyDescent="0.25">
      <c r="A91" s="84">
        <v>83</v>
      </c>
      <c r="B91" s="3" t="s">
        <v>107</v>
      </c>
      <c r="C91" s="78" t="str">
        <f>IF(IFERROR(VLOOKUP('Unified Metrics'!B91,Table1[],1,FALSE),"")="","","X")</f>
        <v/>
      </c>
      <c r="D91" s="78" t="str">
        <f>IF(IFERROR(VLOOKUP('Unified Metrics'!B91,Table2[],1,FALSE),"")="","","X")</f>
        <v/>
      </c>
      <c r="E91" s="78" t="str">
        <f>IF(IFERROR(VLOOKUP('Unified Metrics'!B91,Table3[],1,FALSE),"")="","","X")</f>
        <v/>
      </c>
      <c r="F91" s="78" t="str">
        <f>IF(IFERROR(VLOOKUP('Unified Metrics'!B91,Table4[],1,FALSE),"")="","","X")</f>
        <v>X</v>
      </c>
      <c r="G91" s="78" t="str">
        <f>IF(IFERROR(VLOOKUP('Unified Metrics'!B91,Table5[],1,FALSE),"")="","","X")</f>
        <v/>
      </c>
      <c r="H91" s="5" t="str">
        <f>IF(C91="X",VLOOKUP(B91,Table1[],2,FALSE),IF(D91="X",VLOOKUP(B91,Table2[],2,FALSE),IF(E91="X",VLOOKUP(B91,Table3[],2,FALSE),IF(F91="X",VLOOKUP(B91,Table4[],2,FALSE),VLOOKUP(B91,Table5[],2,FALSE)))))</f>
        <v>A unique number assigned to each course section for a term. Also known as CRN.</v>
      </c>
      <c r="I91" s="5" t="str">
        <f>IF($C91="X",VLOOKUP($B91,Table1[],3,FALSE),IF($D91="X",VLOOKUP($B91,Table2[],3,FALSE),IF($E91="X",VLOOKUP($B91,Table3[],3,FALSE),IF($F91="X",VLOOKUP($B91,Table4[],3,FALSE),VLOOKUP($B91,Table5[],3,FALSE)))))</f>
        <v>[N/A]</v>
      </c>
      <c r="J91" s="5" t="str">
        <f>IF($C91="X",VLOOKUP($B91,Table1[],4,FALSE),IF($D91="X",VLOOKUP($B91,Table2[],4,FALSE),IF($E91="X",VLOOKUP($B91,Table3[],4,FALSE),IF($F91="X",VLOOKUP($B91,Table4[],4,FALSE),VLOOKUP($B91,Table5[],4,FALSE)))))</f>
        <v>[N/A]</v>
      </c>
      <c r="K91" s="5" t="str">
        <f>IF($C91="X",VLOOKUP($B91,Table1[],5,FALSE),IF($D91="X",VLOOKUP($B91,Table2[],5,FALSE),IF($E91="X",VLOOKUP($B91,Table3[],5,FALSE),IF($F91="X",VLOOKUP($B91,Table4[],5,FALSE),VLOOKUP($B91,Table5[],5,FALSE)))))</f>
        <v>[N/A]</v>
      </c>
      <c r="L91" s="5" t="str">
        <f>IF($C91="X",VLOOKUP($B91,Table1[],6,FALSE),IF($D91="X",VLOOKUP($B91,Table2[],6,FALSE),IF($E91="X",VLOOKUP($B91,Table3[],6,FALSE),IF($F91="X",VLOOKUP($B91,Table4[],6,FALSE),VLOOKUP($B91,Table5[],6,FALSE)))))</f>
        <v>[N/A]</v>
      </c>
      <c r="M91" t="s">
        <v>23</v>
      </c>
      <c r="P91" t="s">
        <v>24</v>
      </c>
      <c r="S91" s="89"/>
    </row>
    <row r="92" spans="1:19" ht="75" x14ac:dyDescent="0.25">
      <c r="A92" s="84">
        <v>84</v>
      </c>
      <c r="B92" s="3" t="s">
        <v>108</v>
      </c>
      <c r="C92" s="78" t="str">
        <f>IF(IFERROR(VLOOKUP('Unified Metrics'!B92,Table1[],1,FALSE),"")="","","X")</f>
        <v/>
      </c>
      <c r="D92" s="78" t="str">
        <f>IF(IFERROR(VLOOKUP('Unified Metrics'!B92,Table2[],1,FALSE),"")="","","X")</f>
        <v/>
      </c>
      <c r="E92" s="78" t="str">
        <f>IF(IFERROR(VLOOKUP('Unified Metrics'!B92,Table3[],1,FALSE),"")="","","X")</f>
        <v>X</v>
      </c>
      <c r="F92" s="78" t="str">
        <f>IF(IFERROR(VLOOKUP('Unified Metrics'!B92,Table4[],1,FALSE),"")="","","X")</f>
        <v>X</v>
      </c>
      <c r="G92" s="78" t="str">
        <f>IF(IFERROR(VLOOKUP('Unified Metrics'!B92,Table5[],1,FALSE),"")="","","X")</f>
        <v/>
      </c>
      <c r="H92" s="5" t="str">
        <f>IF(C92="X",VLOOKUP(B92,Table1[],2,FALSE),IF(D92="X",VLOOKUP(B92,Table2[],2,FALSE),IF(E92="X",VLOOKUP(B92,Table3[],2,FALSE),IF(F92="X",VLOOKUP(B92,Table4[],2,FALSE),VLOOKUP(B92,Table5[],2,FALSE)))))</f>
        <v>The description of the status of the course.  For example, closed, cancelled, active.</v>
      </c>
      <c r="I92" s="5" t="str">
        <f>IF($C92="X",VLOOKUP($B92,Table1[],3,FALSE),IF($D92="X",VLOOKUP($B92,Table2[],3,FALSE),IF($E92="X",VLOOKUP($B92,Table3[],3,FALSE),IF($F92="X",VLOOKUP($B92,Table4[],3,FALSE),VLOOKUP($B92,Table5[],3,FALSE)))))</f>
        <v>[N/A]</v>
      </c>
      <c r="J92" s="5" t="str">
        <f>IF($C92="X",VLOOKUP($B92,Table1[],4,FALSE),IF($D92="X",VLOOKUP($B92,Table2[],4,FALSE),IF($E92="X",VLOOKUP($B92,Table3[],4,FALSE),IF($F92="X",VLOOKUP($B92,Table4[],4,FALSE),VLOOKUP($B92,Table5[],4,FALSE)))))</f>
        <v xml:space="preserve">     • Active
     • Cancelled
     • Inactive
     • Closed
     • Reserved</v>
      </c>
      <c r="K92" s="5" t="str">
        <f>IF($C92="X",VLOOKUP($B92,Table1[],5,FALSE),IF($D92="X",VLOOKUP($B92,Table2[],5,FALSE),IF($E92="X",VLOOKUP($B92,Table3[],5,FALSE),IF($F92="X",VLOOKUP($B92,Table4[],5,FALSE),VLOOKUP($B92,Table5[],5,FALSE)))))</f>
        <v>[N/A]</v>
      </c>
      <c r="L92" s="5" t="str">
        <f>IF($C92="X",VLOOKUP($B92,Table1[],6,FALSE),IF($D92="X",VLOOKUP($B92,Table2[],6,FALSE),IF($E92="X",VLOOKUP($B92,Table3[],6,FALSE),IF($F92="X",VLOOKUP($B92,Table4[],6,FALSE),VLOOKUP($B92,Table5[],6,FALSE)))))</f>
        <v>[N/A]</v>
      </c>
      <c r="M92" t="s">
        <v>23</v>
      </c>
      <c r="P92" t="s">
        <v>24</v>
      </c>
      <c r="S92" s="89"/>
    </row>
    <row r="93" spans="1:19" ht="75" x14ac:dyDescent="0.25">
      <c r="A93" s="84">
        <v>85</v>
      </c>
      <c r="B93" s="3" t="s">
        <v>109</v>
      </c>
      <c r="C93" s="78" t="str">
        <f>IF(IFERROR(VLOOKUP('Unified Metrics'!B93,Table1[],1,FALSE),"")="","","X")</f>
        <v/>
      </c>
      <c r="D93" s="78" t="str">
        <f>IF(IFERROR(VLOOKUP('Unified Metrics'!B93,Table2[],1,FALSE),"")="","","X")</f>
        <v/>
      </c>
      <c r="E93" s="78" t="str">
        <f>IF(IFERROR(VLOOKUP('Unified Metrics'!B93,Table3[],1,FALSE),"")="","","X")</f>
        <v>X</v>
      </c>
      <c r="F93" s="78" t="str">
        <f>IF(IFERROR(VLOOKUP('Unified Metrics'!B93,Table4[],1,FALSE),"")="","","X")</f>
        <v>X</v>
      </c>
      <c r="G93" s="78" t="str">
        <f>IF(IFERROR(VLOOKUP('Unified Metrics'!B93,Table5[],1,FALSE),"")="","","X")</f>
        <v/>
      </c>
      <c r="H93" s="5" t="str">
        <f>IF(C93="X",VLOOKUP(B93,Table1[],2,FALSE),IF(D93="X",VLOOKUP(B93,Table2[],2,FALSE),IF(E93="X",VLOOKUP(B93,Table3[],2,FALSE),IF(F93="X",VLOOKUP(B93,Table4[],2,FALSE),VLOOKUP(B93,Table5[],2,FALSE)))))</f>
        <v>The status code associated with a particular class section</v>
      </c>
      <c r="I93" s="5" t="str">
        <f>IF($C93="X",VLOOKUP($B93,Table1[],3,FALSE),IF($D93="X",VLOOKUP($B93,Table2[],3,FALSE),IF($E93="X",VLOOKUP($B93,Table3[],3,FALSE),IF($F93="X",VLOOKUP($B93,Table4[],3,FALSE),VLOOKUP($B93,Table5[],3,FALSE)))))</f>
        <v>[N/A]</v>
      </c>
      <c r="J93" s="5" t="str">
        <f>IF($C93="X",VLOOKUP($B93,Table1[],4,FALSE),IF($D93="X",VLOOKUP($B93,Table2[],4,FALSE),IF($E93="X",VLOOKUP($B93,Table3[],4,FALSE),IF($F93="X",VLOOKUP($B93,Table4[],4,FALSE),VLOOKUP($B93,Table5[],4,FALSE)))))</f>
        <v xml:space="preserve">     • A: Active
     • C: Cancelled
     • I: Inactive
     • O: Closed
     • R: Reserved</v>
      </c>
      <c r="K93" s="5" t="str">
        <f>IF($C93="X",VLOOKUP($B93,Table1[],5,FALSE),IF($D93="X",VLOOKUP($B93,Table2[],5,FALSE),IF($E93="X",VLOOKUP($B93,Table3[],5,FALSE),IF($F93="X",VLOOKUP($B93,Table4[],5,FALSE),VLOOKUP($B93,Table5[],5,FALSE)))))</f>
        <v>[N/A]</v>
      </c>
      <c r="L93" s="5" t="str">
        <f>IF($C93="X",VLOOKUP($B93,Table1[],6,FALSE),IF($D93="X",VLOOKUP($B93,Table2[],6,FALSE),IF($E93="X",VLOOKUP($B93,Table3[],6,FALSE),IF($F93="X",VLOOKUP($B93,Table4[],6,FALSE),VLOOKUP($B93,Table5[],6,FALSE)))))</f>
        <v>[N/A]</v>
      </c>
      <c r="M93" t="s">
        <v>23</v>
      </c>
      <c r="P93" t="s">
        <v>24</v>
      </c>
      <c r="S93" s="89"/>
    </row>
    <row r="94" spans="1:19" ht="45" x14ac:dyDescent="0.25">
      <c r="A94" s="84">
        <v>86</v>
      </c>
      <c r="B94" s="3" t="s">
        <v>110</v>
      </c>
      <c r="C94" s="78" t="str">
        <f>IF(IFERROR(VLOOKUP('Unified Metrics'!B94,Table1[],1,FALSE),"")="","","X")</f>
        <v/>
      </c>
      <c r="D94" s="78" t="str">
        <f>IF(IFERROR(VLOOKUP('Unified Metrics'!B94,Table2[],1,FALSE),"")="","","X")</f>
        <v/>
      </c>
      <c r="E94" s="78" t="str">
        <f>IF(IFERROR(VLOOKUP('Unified Metrics'!B94,Table3[],1,FALSE),"")="","","X")</f>
        <v/>
      </c>
      <c r="F94" s="78" t="str">
        <f>IF(IFERROR(VLOOKUP('Unified Metrics'!B94,Table4[],1,FALSE),"")="","","X")</f>
        <v>X</v>
      </c>
      <c r="G94" s="78" t="str">
        <f>IF(IFERROR(VLOOKUP('Unified Metrics'!B94,Table5[],1,FALSE),"")="","","X")</f>
        <v/>
      </c>
      <c r="H94" s="5" t="str">
        <f>IF(C94="X",VLOOKUP(B94,Table1[],2,FALSE),IF(D94="X",VLOOKUP(B94,Table2[],2,FALSE),IF(E94="X",VLOOKUP(B94,Table3[],2,FALSE),IF(F94="X",VLOOKUP(B94,Table4[],2,FALSE),VLOOKUP(B94,Table5[],2,FALSE)))))</f>
        <v>Did a student receive an 'A', 'B', 'C', 'P', 'COM', or 'SP' grade?</v>
      </c>
      <c r="I94" s="5" t="str">
        <f>IF($C94="X",VLOOKUP($B94,Table1[],3,FALSE),IF($D94="X",VLOOKUP($B94,Table2[],3,FALSE),IF($E94="X",VLOOKUP($B94,Table3[],3,FALSE),IF($F94="X",VLOOKUP($B94,Table4[],3,FALSE),VLOOKUP($B94,Table5[],3,FALSE)))))</f>
        <v>[N/A]</v>
      </c>
      <c r="J94" s="5" t="str">
        <f>IF($C94="X",VLOOKUP($B94,Table1[],4,FALSE),IF($D94="X",VLOOKUP($B94,Table2[],4,FALSE),IF($E94="X",VLOOKUP($B94,Table3[],4,FALSE),IF($F94="X",VLOOKUP($B94,Table4[],4,FALSE),VLOOKUP($B94,Table5[],4,FALSE)))))</f>
        <v xml:space="preserve">     • Yes
     • No
     • Unknown</v>
      </c>
      <c r="K94" s="5" t="str">
        <f>IF($C94="X",VLOOKUP($B94,Table1[],5,FALSE),IF($D94="X",VLOOKUP($B94,Table2[],5,FALSE),IF($E94="X",VLOOKUP($B94,Table3[],5,FALSE),IF($F94="X",VLOOKUP($B94,Table4[],5,FALSE),VLOOKUP($B94,Table5[],5,FALSE)))))</f>
        <v>[N/A]</v>
      </c>
      <c r="L94" s="5" t="str">
        <f>IF($C94="X",VLOOKUP($B94,Table1[],6,FALSE),IF($D94="X",VLOOKUP($B94,Table2[],6,FALSE),IF($E94="X",VLOOKUP($B94,Table3[],6,FALSE),IF($F94="X",VLOOKUP($B94,Table4[],6,FALSE),VLOOKUP($B94,Table5[],6,FALSE)))))</f>
        <v>[N/A]</v>
      </c>
      <c r="M94" t="s">
        <v>23</v>
      </c>
      <c r="P94" t="s">
        <v>24</v>
      </c>
      <c r="S94" s="89"/>
    </row>
    <row r="95" spans="1:19" x14ac:dyDescent="0.25">
      <c r="A95" s="84">
        <v>87</v>
      </c>
      <c r="B95" s="3" t="s">
        <v>111</v>
      </c>
      <c r="C95" s="78" t="str">
        <f>IF(IFERROR(VLOOKUP('Unified Metrics'!B95,Table1[],1,FALSE),"")="","","X")</f>
        <v/>
      </c>
      <c r="D95" s="78" t="str">
        <f>IF(IFERROR(VLOOKUP('Unified Metrics'!B95,Table2[],1,FALSE),"")="","","X")</f>
        <v/>
      </c>
      <c r="E95" s="78" t="str">
        <f>IF(IFERROR(VLOOKUP('Unified Metrics'!B95,Table3[],1,FALSE),"")="","","X")</f>
        <v/>
      </c>
      <c r="F95" s="78" t="str">
        <f>IF(IFERROR(VLOOKUP('Unified Metrics'!B95,Table4[],1,FALSE),"")="","","X")</f>
        <v>X</v>
      </c>
      <c r="G95" s="78" t="str">
        <f>IF(IFERROR(VLOOKUP('Unified Metrics'!B95,Table5[],1,FALSE),"")="","","X")</f>
        <v/>
      </c>
      <c r="H95" s="5" t="str">
        <f>IF(C95="X",VLOOKUP(B95,Table1[],2,FALSE),IF(D95="X",VLOOKUP(B95,Table2[],2,FALSE),IF(E95="X",VLOOKUP(B95,Table3[],2,FALSE),IF(F95="X",VLOOKUP(B95,Table4[],2,FALSE),VLOOKUP(B95,Table5[],2,FALSE)))))</f>
        <v>The hours that the course section meets.</v>
      </c>
      <c r="I95" s="5" t="str">
        <f>IF($C95="X",VLOOKUP($B95,Table1[],3,FALSE),IF($D95="X",VLOOKUP($B95,Table2[],3,FALSE),IF($E95="X",VLOOKUP($B95,Table3[],3,FALSE),IF($F95="X",VLOOKUP($B95,Table4[],3,FALSE),VLOOKUP($B95,Table5[],3,FALSE)))))</f>
        <v>[N/A]</v>
      </c>
      <c r="J95" s="5" t="str">
        <f>IF($C95="X",VLOOKUP($B95,Table1[],4,FALSE),IF($D95="X",VLOOKUP($B95,Table2[],4,FALSE),IF($E95="X",VLOOKUP($B95,Table3[],4,FALSE),IF($F95="X",VLOOKUP($B95,Table4[],4,FALSE),VLOOKUP($B95,Table5[],4,FALSE)))))</f>
        <v>TBD</v>
      </c>
      <c r="K95" s="5" t="str">
        <f>IF($C95="X",VLOOKUP($B95,Table1[],5,FALSE),IF($D95="X",VLOOKUP($B95,Table2[],5,FALSE),IF($E95="X",VLOOKUP($B95,Table3[],5,FALSE),IF($F95="X",VLOOKUP($B95,Table4[],5,FALSE),VLOOKUP($B95,Table5[],5,FALSE)))))</f>
        <v>TBD</v>
      </c>
      <c r="L95" s="5" t="str">
        <f>IF($C95="X",VLOOKUP($B95,Table1[],6,FALSE),IF($D95="X",VLOOKUP($B95,Table2[],6,FALSE),IF($E95="X",VLOOKUP($B95,Table3[],6,FALSE),IF($F95="X",VLOOKUP($B95,Table4[],6,FALSE),VLOOKUP($B95,Table5[],6,FALSE)))))</f>
        <v>TBD</v>
      </c>
      <c r="M95" t="s">
        <v>23</v>
      </c>
      <c r="P95" t="s">
        <v>24</v>
      </c>
      <c r="S95" s="89"/>
    </row>
    <row r="96" spans="1:19" ht="105" x14ac:dyDescent="0.25">
      <c r="A96" s="84">
        <v>88</v>
      </c>
      <c r="B96" s="3" t="s">
        <v>112</v>
      </c>
      <c r="C96" s="78" t="str">
        <f>IF(IFERROR(VLOOKUP('Unified Metrics'!B96,Table1[],1,FALSE),"")="","","X")</f>
        <v/>
      </c>
      <c r="D96" s="78" t="str">
        <f>IF(IFERROR(VLOOKUP('Unified Metrics'!B96,Table2[],1,FALSE),"")="","","X")</f>
        <v/>
      </c>
      <c r="E96" s="78" t="str">
        <f>IF(IFERROR(VLOOKUP('Unified Metrics'!B96,Table3[],1,FALSE),"")="","","X")</f>
        <v>X</v>
      </c>
      <c r="F96" s="78" t="str">
        <f>IF(IFERROR(VLOOKUP('Unified Metrics'!B96,Table4[],1,FALSE),"")="","","X")</f>
        <v/>
      </c>
      <c r="G96" s="78" t="str">
        <f>IF(IFERROR(VLOOKUP('Unified Metrics'!B96,Table5[],1,FALSE),"")="","","X")</f>
        <v/>
      </c>
      <c r="H96" s="5" t="str">
        <f>IF(C96="X",VLOOKUP(B96,Table1[],2,FALSE),IF(D96="X",VLOOKUP(B96,Table2[],2,FALSE),IF(E96="X",VLOOKUP(B96,Table3[],2,FALSE),IF(F96="X",VLOOKUP(B96,Table4[],2,FALSE),VLOOKUP(B96,Table5[],2,FALSE)))))</f>
        <v>A grouping of courses into rolled-up logical groups.</v>
      </c>
      <c r="I96" s="5" t="str">
        <f>IF($C96="X",VLOOKUP($B96,Table1[],3,FALSE),IF($D96="X",VLOOKUP($B96,Table2[],3,FALSE),IF($E96="X",VLOOKUP($B96,Table3[],3,FALSE),IF($F96="X",VLOOKUP($B96,Table4[],3,FALSE),VLOOKUP($B96,Table5[],3,FALSE)))))</f>
        <v>[N/A]</v>
      </c>
      <c r="J96" s="5" t="str">
        <f>IF($C96="X",VLOOKUP($B96,Table1[],4,FALSE),IF($D96="X",VLOOKUP($B96,Table2[],4,FALSE),IF($E96="X",VLOOKUP($B96,Table3[],4,FALSE),IF($F96="X",VLOOKUP($B96,Table4[],4,FALSE),VLOOKUP($B96,Table5[],4,FALSE)))))</f>
        <v xml:space="preserve">     • Apprenticeship
     • Criminal Justice
     • Fire Academy (ISA)
     • etc.</v>
      </c>
      <c r="K96" s="5" t="str">
        <f>IF($C96="X",VLOOKUP($B96,Table1[],5,FALSE),IF($D96="X",VLOOKUP($B96,Table2[],5,FALSE),IF($E96="X",VLOOKUP($B96,Table3[],5,FALSE),IF($F96="X",VLOOKUP($B96,Table4[],5,FALSE),VLOOKUP($B96,Table5[],5,FALSE)))))</f>
        <v>NOTES ON USING THIS ELEMENT: This is derived from a variety of values within Colleague to identify if the course is an apprenticeship type course or related to an academy. Christina to send list.</v>
      </c>
      <c r="L96" s="5" t="str">
        <f>IF($C96="X",VLOOKUP($B96,Table1[],6,FALSE),IF($D96="X",VLOOKUP($B96,Table2[],6,FALSE),IF($E96="X",VLOOKUP($B96,Table3[],6,FALSE),IF($F96="X",VLOOKUP($B96,Table4[],6,FALSE),VLOOKUP($B96,Table5[],6,FALSE)))))</f>
        <v>[N/A]</v>
      </c>
      <c r="M96" t="s">
        <v>23</v>
      </c>
      <c r="P96" t="s">
        <v>24</v>
      </c>
      <c r="S96" s="89"/>
    </row>
    <row r="97" spans="1:19" ht="90" x14ac:dyDescent="0.25">
      <c r="A97" s="84">
        <v>89</v>
      </c>
      <c r="B97" s="3" t="s">
        <v>113</v>
      </c>
      <c r="C97" s="78" t="str">
        <f>IF(IFERROR(VLOOKUP('Unified Metrics'!B97,Table1[],1,FALSE),"")="","","X")</f>
        <v/>
      </c>
      <c r="D97" s="78" t="str">
        <f>IF(IFERROR(VLOOKUP('Unified Metrics'!B97,Table2[],1,FALSE),"")="","","X")</f>
        <v/>
      </c>
      <c r="E97" s="78" t="str">
        <f>IF(IFERROR(VLOOKUP('Unified Metrics'!B97,Table3[],1,FALSE),"")="","","X")</f>
        <v/>
      </c>
      <c r="F97" s="78" t="str">
        <f>IF(IFERROR(VLOOKUP('Unified Metrics'!B97,Table4[],1,FALSE),"")="","","X")</f>
        <v>X</v>
      </c>
      <c r="G97" s="78" t="str">
        <f>IF(IFERROR(VLOOKUP('Unified Metrics'!B97,Table5[],1,FALSE),"")="","","X")</f>
        <v/>
      </c>
      <c r="H97" s="5" t="str">
        <f>IF(C97="X",VLOOKUP(B97,Table1[],2,FALSE),IF(D97="X",VLOOKUP(B97,Table2[],2,FALSE),IF(E97="X",VLOOKUP(B97,Table3[],2,FALSE),IF(F97="X",VLOOKUP(B97,Table4[],2,FALSE),VLOOKUP(B97,Table5[],2,FALSE)))))</f>
        <v>The funding rate for credit classes</v>
      </c>
      <c r="I97" s="5" t="str">
        <f>IF($C97="X",VLOOKUP($B97,Table1[],3,FALSE),IF($D97="X",VLOOKUP($B97,Table2[],3,FALSE),IF($E97="X",VLOOKUP($B97,Table3[],3,FALSE),IF($F97="X",VLOOKUP($B97,Table4[],3,FALSE),VLOOKUP($B97,Table5[],3,FALSE)))))</f>
        <v>[N/A]</v>
      </c>
      <c r="J97" s="5" t="str">
        <f>IF($C97="X",VLOOKUP($B97,Table1[],4,FALSE),IF($D97="X",VLOOKUP($B97,Table2[],4,FALSE),IF($E97="X",VLOOKUP($B97,Table3[],4,FALSE),IF($F97="X",VLOOKUP($B97,Table4[],4,FALSE),VLOOKUP($B97,Table5[],4,FALSE)))))</f>
        <v xml:space="preserve">     • [Valid Year Range] = $4,009.00 per FTES
     • [Valid Year Range] = $4,009.00 per FTES
     • [Valid Year Range] = $4,009.00 per FTES
     • [Valid Year Range] = $4,009.00 per FTES
     • etc. </v>
      </c>
      <c r="K97" s="5" t="str">
        <f>IF($C97="X",VLOOKUP($B97,Table1[],5,FALSE),IF($D97="X",VLOOKUP($B97,Table2[],5,FALSE),IF($E97="X",VLOOKUP($B97,Table3[],5,FALSE),IF($F97="X",VLOOKUP($B97,Table4[],5,FALSE),VLOOKUP($B97,Table5[],5,FALSE)))))</f>
        <v>[N/A]</v>
      </c>
      <c r="L97" s="5" t="str">
        <f>IF($C97="X",VLOOKUP($B97,Table1[],6,FALSE),IF($D97="X",VLOOKUP($B97,Table2[],6,FALSE),IF($E97="X",VLOOKUP($B97,Table3[],6,FALSE),IF($F97="X",VLOOKUP($B97,Table4[],6,FALSE),VLOOKUP($B97,Table5[],6,FALSE)))))</f>
        <v>Related Elements: [CDCP Funding Rate], [Noncredit Funding Rate], [Special Admit Funding Rate], [Noncredit Incarcerated Funding Rate]</v>
      </c>
      <c r="M97" t="s">
        <v>23</v>
      </c>
      <c r="P97" t="s">
        <v>24</v>
      </c>
      <c r="S97" s="89"/>
    </row>
    <row r="98" spans="1:19" x14ac:dyDescent="0.25">
      <c r="A98" s="84">
        <v>90</v>
      </c>
      <c r="B98" s="3" t="s">
        <v>114</v>
      </c>
      <c r="C98" s="78" t="str">
        <f>IF(IFERROR(VLOOKUP('Unified Metrics'!B98,Table1[],1,FALSE),"")="","","X")</f>
        <v/>
      </c>
      <c r="D98" s="78" t="str">
        <f>IF(IFERROR(VLOOKUP('Unified Metrics'!B98,Table2[],1,FALSE),"")="","","X")</f>
        <v/>
      </c>
      <c r="E98" s="78" t="str">
        <f>IF(IFERROR(VLOOKUP('Unified Metrics'!B98,Table3[],1,FALSE),"")="","","X")</f>
        <v/>
      </c>
      <c r="F98" s="78" t="str">
        <f>IF(IFERROR(VLOOKUP('Unified Metrics'!B98,Table4[],1,FALSE),"")="","","X")</f>
        <v>X</v>
      </c>
      <c r="G98" s="78" t="str">
        <f>IF(IFERROR(VLOOKUP('Unified Metrics'!B98,Table5[],1,FALSE),"")="","","X")</f>
        <v/>
      </c>
      <c r="H98" s="5" t="str">
        <f>IF(C98="X",VLOOKUP(B98,Table1[],2,FALSE),IF(D98="X",VLOOKUP(B98,Table2[],2,FALSE),IF(E98="X",VLOOKUP(B98,Table3[],2,FALSE),IF(F98="X",VLOOKUP(B98,Table4[],2,FALSE),VLOOKUP(B98,Table5[],2,FALSE)))))</f>
        <v>Source of a student's course credit.</v>
      </c>
      <c r="I98" s="5" t="str">
        <f>IF($C98="X",VLOOKUP($B98,Table1[],3,FALSE),IF($D98="X",VLOOKUP($B98,Table2[],3,FALSE),IF($E98="X",VLOOKUP($B98,Table3[],3,FALSE),IF($F98="X",VLOOKUP($B98,Table4[],3,FALSE),VLOOKUP($B98,Table5[],3,FALSE)))))</f>
        <v>[N/A]</v>
      </c>
      <c r="J98" s="5" t="str">
        <f>IF($C98="X",VLOOKUP($B98,Table1[],4,FALSE),IF($D98="X",VLOOKUP($B98,Table2[],4,FALSE),IF($E98="X",VLOOKUP($B98,Table3[],4,FALSE),IF($F98="X",VLOOKUP($B98,Table4[],4,FALSE),VLOOKUP($B98,Table5[],4,FALSE)))))</f>
        <v>[N/A]</v>
      </c>
      <c r="K98" s="5" t="str">
        <f>IF($C98="X",VLOOKUP($B98,Table1[],5,FALSE),IF($D98="X",VLOOKUP($B98,Table2[],5,FALSE),IF($E98="X",VLOOKUP($B98,Table3[],5,FALSE),IF($F98="X",VLOOKUP($B98,Table4[],5,FALSE),VLOOKUP($B98,Table5[],5,FALSE)))))</f>
        <v>[N/A]</v>
      </c>
      <c r="L98" s="5" t="str">
        <f>IF($C98="X",VLOOKUP($B98,Table1[],6,FALSE),IF($D98="X",VLOOKUP($B98,Table2[],6,FALSE),IF($E98="X",VLOOKUP($B98,Table3[],6,FALSE),IF($F98="X",VLOOKUP($B98,Table4[],6,FALSE),VLOOKUP($B98,Table5[],6,FALSE)))))</f>
        <v>[N/A]</v>
      </c>
    </row>
    <row r="99" spans="1:19" ht="75" x14ac:dyDescent="0.25">
      <c r="A99" s="84">
        <v>91</v>
      </c>
      <c r="B99" s="3" t="s">
        <v>115</v>
      </c>
      <c r="C99" s="78" t="str">
        <f>IF(IFERROR(VLOOKUP('Unified Metrics'!B99,Table1[],1,FALSE),"")="","","X")</f>
        <v/>
      </c>
      <c r="D99" s="78" t="str">
        <f>IF(IFERROR(VLOOKUP('Unified Metrics'!B99,Table2[],1,FALSE),"")="","","X")</f>
        <v/>
      </c>
      <c r="E99" s="78" t="str">
        <f>IF(IFERROR(VLOOKUP('Unified Metrics'!B99,Table3[],1,FALSE),"")="","","X")</f>
        <v>X</v>
      </c>
      <c r="F99" s="78" t="str">
        <f>IF(IFERROR(VLOOKUP('Unified Metrics'!B99,Table4[],1,FALSE),"")="","","X")</f>
        <v/>
      </c>
      <c r="G99" s="78" t="str">
        <f>IF(IFERROR(VLOOKUP('Unified Metrics'!B99,Table5[],1,FALSE),"")="","","X")</f>
        <v/>
      </c>
      <c r="H99" s="5" t="str">
        <f>IF(C99="X",VLOOKUP(B99,Table1[],2,FALSE),IF(D99="X",VLOOKUP(B99,Table2[],2,FALSE),IF(E99="X",VLOOKUP(B99,Table3[],2,FALSE),IF(F99="X",VLOOKUP(B99,Table4[],2,FALSE),VLOOKUP(B99,Table5[],2,FALSE)))))</f>
        <v>The Funding Rate for standard credit / non-credit courses</v>
      </c>
      <c r="I99" s="5" t="str">
        <f>IF($C99="X",VLOOKUP($B99,Table1[],3,FALSE),IF($D99="X",VLOOKUP($B99,Table2[],3,FALSE),IF($E99="X",VLOOKUP($B99,Table3[],3,FALSE),IF($F99="X",VLOOKUP($B99,Table4[],3,FALSE),VLOOKUP($B99,Table5[],3,FALSE)))))</f>
        <v>[N/A]</v>
      </c>
      <c r="J99" s="5" t="str">
        <f>IF($C99="X",VLOOKUP($B99,Table1[],4,FALSE),IF($D99="X",VLOOKUP($B99,Table2[],4,FALSE),IF($E99="X",VLOOKUP($B99,Table3[],4,FALSE),IF($F99="X",VLOOKUP($B99,Table4[],4,FALSE),VLOOKUP($B99,Table5[],4,FALSE)))))</f>
        <v xml:space="preserve">     • [Valid Year Range] = $4,009.00 per FTES
     • [Valid Year Range] = $4,009.00 per FTES
     • [Valid Year Range] = $4,009.00 per FTES
     • [Valid Year Range] = $4,009.00 per FTES
     • etc. </v>
      </c>
      <c r="K99" s="5" t="str">
        <f>IF($C99="X",VLOOKUP($B99,Table1[],5,FALSE),IF($D99="X",VLOOKUP($B99,Table2[],5,FALSE),IF($E99="X",VLOOKUP($B99,Table3[],5,FALSE),IF($F99="X",VLOOKUP($B99,Table4[],5,FALSE),VLOOKUP($B99,Table5[],5,FALSE)))))</f>
        <v>NOTES ON USING THIS ELEMENT: Value set by state each year and can change year-to-year.</v>
      </c>
      <c r="L99" s="5" t="str">
        <f>IF($C99="X",VLOOKUP($B99,Table1[],6,FALSE),IF($D99="X",VLOOKUP($B99,Table2[],6,FALSE),IF($E99="X",VLOOKUP($B99,Table3[],6,FALSE),IF($F99="X",VLOOKUP($B99,Table4[],6,FALSE),VLOOKUP($B99,Table5[],6,FALSE)))))</f>
        <v>[N/A]</v>
      </c>
      <c r="M99" t="s">
        <v>23</v>
      </c>
      <c r="P99" t="s">
        <v>24</v>
      </c>
      <c r="S99" s="89"/>
    </row>
    <row r="100" spans="1:19" ht="75" x14ac:dyDescent="0.25">
      <c r="A100" s="84">
        <v>92</v>
      </c>
      <c r="B100" s="3" t="s">
        <v>116</v>
      </c>
      <c r="C100" s="78" t="str">
        <f>IF(IFERROR(VLOOKUP('Unified Metrics'!B100,Table1[],1,FALSE),"")="","","X")</f>
        <v/>
      </c>
      <c r="D100" s="78" t="str">
        <f>IF(IFERROR(VLOOKUP('Unified Metrics'!B100,Table2[],1,FALSE),"")="","","X")</f>
        <v/>
      </c>
      <c r="E100" s="78" t="str">
        <f>IF(IFERROR(VLOOKUP('Unified Metrics'!B100,Table3[],1,FALSE),"")="","","X")</f>
        <v/>
      </c>
      <c r="F100" s="78" t="str">
        <f>IF(IFERROR(VLOOKUP('Unified Metrics'!B100,Table4[],1,FALSE),"")="","","X")</f>
        <v/>
      </c>
      <c r="G100" s="78" t="str">
        <f>IF(IFERROR(VLOOKUP('Unified Metrics'!B100,Table5[],1,FALSE),"")="","","X")</f>
        <v>X</v>
      </c>
      <c r="H100" s="5" t="str">
        <f>IF(C100="X",VLOOKUP(B100,Table1[],2,FALSE),IF(D100="X",VLOOKUP(B100,Table2[],2,FALSE),IF(E100="X",VLOOKUP(B100,Table3[],2,FALSE),IF(F100="X",VLOOKUP(B100,Table4[],2,FALSE),VLOOKUP(B100,Table5[],2,FALSE)))))</f>
        <v>The total number of credit hours from all students' college-level courses from "passed" (e.g., grades of SU in pass/fail classes, letter grades A through D in semester credit classes, and V for Verified Competency) during a selected registered term.</v>
      </c>
      <c r="I100" s="5" t="str">
        <f>IF($C100="X",VLOOKUP($B100,Table1[],3,FALSE),IF($D100="X",VLOOKUP($B100,Table2[],3,FALSE),IF($E100="X",VLOOKUP($B100,Table3[],3,FALSE),IF($F100="X",VLOOKUP($B100,Table4[],3,FALSE),VLOOKUP($B100,Table5[],3,FALSE)))))</f>
        <v>[N/A]</v>
      </c>
      <c r="J100" s="5" t="str">
        <f>IF($C100="X",VLOOKUP($B100,Table1[],4,FALSE),IF($D100="X",VLOOKUP($B100,Table2[],4,FALSE),IF($E100="X",VLOOKUP($B100,Table3[],4,FALSE),IF($F100="X",VLOOKUP($B100,Table4[],4,FALSE),VLOOKUP($B100,Table5[],4,FALSE)))))</f>
        <v>[N/A]</v>
      </c>
      <c r="K100" s="5" t="str">
        <f>IF($C100="X",VLOOKUP($B100,Table1[],5,FALSE),IF($D100="X",VLOOKUP($B100,Table2[],5,FALSE),IF($E100="X",VLOOKUP($B100,Table3[],5,FALSE),IF($F100="X",VLOOKUP($B100,Table4[],5,FALSE),VLOOKUP($B100,Table5[],5,FALSE)))))</f>
        <v>[N/A]</v>
      </c>
      <c r="L100" s="5" t="str">
        <f>IF($C100="X",VLOOKUP($B100,Table1[],6,FALSE),IF($D100="X",VLOOKUP($B100,Table2[],6,FALSE),IF($E100="X",VLOOKUP($B100,Table3[],6,FALSE),IF($F100="X",VLOOKUP($B100,Table4[],6,FALSE),VLOOKUP($B100,Table5[],6,FALSE)))))</f>
        <v>[N/A]</v>
      </c>
      <c r="M100" t="s">
        <v>23</v>
      </c>
      <c r="P100" t="s">
        <v>24</v>
      </c>
      <c r="S100" s="89"/>
    </row>
    <row r="101" spans="1:19" ht="45" x14ac:dyDescent="0.25">
      <c r="A101" s="84">
        <v>93</v>
      </c>
      <c r="B101" s="3" t="s">
        <v>117</v>
      </c>
      <c r="C101" s="78" t="str">
        <f>IF(IFERROR(VLOOKUP('Unified Metrics'!B101,Table1[],1,FALSE),"")="","","X")</f>
        <v/>
      </c>
      <c r="D101" s="78" t="str">
        <f>IF(IFERROR(VLOOKUP('Unified Metrics'!B101,Table2[],1,FALSE),"")="","","X")</f>
        <v/>
      </c>
      <c r="E101" s="78" t="str">
        <f>IF(IFERROR(VLOOKUP('Unified Metrics'!B101,Table3[],1,FALSE),"")="","","X")</f>
        <v>X</v>
      </c>
      <c r="F101" s="78" t="str">
        <f>IF(IFERROR(VLOOKUP('Unified Metrics'!B101,Table4[],1,FALSE),"")="","","X")</f>
        <v>X</v>
      </c>
      <c r="G101" s="78" t="str">
        <f>IF(IFERROR(VLOOKUP('Unified Metrics'!B101,Table5[],1,FALSE),"")="","","X")</f>
        <v/>
      </c>
      <c r="H101" s="5" t="str">
        <f>IF(C101="X",VLOOKUP(B101,Table1[],2,FALSE),IF(D101="X",VLOOKUP(B101,Table2[],2,FALSE),IF(E101="X",VLOOKUP(B101,Table3[],2,FALSE),IF(F101="X",VLOOKUP(B101,Table4[],2,FALSE),VLOOKUP(B101,Table5[],2,FALSE)))))</f>
        <v>If this section is cross-listed, this field shows a concatenated list of sections with which this section is crosslisted, in order of cross-listing.</v>
      </c>
      <c r="I101" s="5" t="str">
        <f>IF($C101="X",VLOOKUP($B101,Table1[],3,FALSE),IF($D101="X",VLOOKUP($B101,Table2[],3,FALSE),IF($E101="X",VLOOKUP($B101,Table3[],3,FALSE),IF($F101="X",VLOOKUP($B101,Table4[],3,FALSE),VLOOKUP($B101,Table5[],3,FALSE)))))</f>
        <v>[N/A]</v>
      </c>
      <c r="J101" s="5" t="str">
        <f>IF($C101="X",VLOOKUP($B101,Table1[],4,FALSE),IF($D101="X",VLOOKUP($B101,Table2[],4,FALSE),IF($E101="X",VLOOKUP($B101,Table3[],4,FALSE),IF($F101="X",VLOOKUP($B101,Table4[],4,FALSE),VLOOKUP($B101,Table5[],4,FALSE)))))</f>
        <v>TBD</v>
      </c>
      <c r="K101" s="5" t="str">
        <f>IF($C101="X",VLOOKUP($B101,Table1[],5,FALSE),IF($D101="X",VLOOKUP($B101,Table2[],5,FALSE),IF($E101="X",VLOOKUP($B101,Table3[],5,FALSE),IF($F101="X",VLOOKUP($B101,Table4[],5,FALSE),VLOOKUP($B101,Table5[],5,FALSE)))))</f>
        <v>[N/A]</v>
      </c>
      <c r="L101" s="5" t="str">
        <f>IF($C101="X",VLOOKUP($B101,Table1[],6,FALSE),IF($D101="X",VLOOKUP($B101,Table2[],6,FALSE),IF($E101="X",VLOOKUP($B101,Table3[],6,FALSE),IF($F101="X",VLOOKUP($B101,Table4[],6,FALSE),VLOOKUP($B101,Table5[],6,FALSE)))))</f>
        <v>[N/A]</v>
      </c>
      <c r="M101" t="s">
        <v>23</v>
      </c>
      <c r="P101" t="s">
        <v>24</v>
      </c>
      <c r="S101" s="89"/>
    </row>
    <row r="102" spans="1:19" ht="45" x14ac:dyDescent="0.25">
      <c r="A102" s="84">
        <v>94</v>
      </c>
      <c r="B102" s="3" t="s">
        <v>118</v>
      </c>
      <c r="C102" s="78" t="str">
        <f>IF(IFERROR(VLOOKUP('Unified Metrics'!B102,Table1[],1,FALSE),"")="","","X")</f>
        <v/>
      </c>
      <c r="D102" s="78" t="str">
        <f>IF(IFERROR(VLOOKUP('Unified Metrics'!B102,Table2[],1,FALSE),"")="","","X")</f>
        <v/>
      </c>
      <c r="E102" s="78" t="str">
        <f>IF(IFERROR(VLOOKUP('Unified Metrics'!B102,Table3[],1,FALSE),"")="","","X")</f>
        <v>X</v>
      </c>
      <c r="F102" s="78" t="str">
        <f>IF(IFERROR(VLOOKUP('Unified Metrics'!B102,Table4[],1,FALSE),"")="","","X")</f>
        <v/>
      </c>
      <c r="G102" s="78" t="str">
        <f>IF(IFERROR(VLOOKUP('Unified Metrics'!B102,Table5[],1,FALSE),"")="","","X")</f>
        <v/>
      </c>
      <c r="H102" s="5" t="str">
        <f>IF(C102="X",VLOOKUP(B102,Table1[],2,FALSE),IF(D102="X",VLOOKUP(B102,Table2[],2,FALSE),IF(E102="X",VLOOKUP(B102,Table3[],2,FALSE),IF(F102="X",VLOOKUP(B102,Table4[],2,FALSE),VLOOKUP(B102,Table5[],2,FALSE)))))</f>
        <v>Indicates if a student is enrolled in a class designated as a "Career Technical Education" course by the CCC Chancellor's Office.</v>
      </c>
      <c r="I102" s="5" t="str">
        <f>IF($C102="X",VLOOKUP($B102,Table1[],3,FALSE),IF($D102="X",VLOOKUP($B102,Table2[],3,FALSE),IF($E102="X",VLOOKUP($B102,Table3[],3,FALSE),IF($F102="X",VLOOKUP($B102,Table4[],3,FALSE),VLOOKUP($B102,Table5[],3,FALSE)))))</f>
        <v>[N/A]</v>
      </c>
      <c r="J102" s="5" t="str">
        <f>IF($C102="X",VLOOKUP($B102,Table1[],4,FALSE),IF($D102="X",VLOOKUP($B102,Table2[],4,FALSE),IF($E102="X",VLOOKUP($B102,Table3[],4,FALSE),IF($F102="X",VLOOKUP($B102,Table4[],4,FALSE),VLOOKUP($B102,Table5[],4,FALSE)))))</f>
        <v xml:space="preserve">     • Y: Yes
     • N: No
     • NULL: Unknown</v>
      </c>
      <c r="K102" s="5" t="str">
        <f>IF($C102="X",VLOOKUP($B102,Table1[],5,FALSE),IF($D102="X",VLOOKUP($B102,Table2[],5,FALSE),IF($E102="X",VLOOKUP($B102,Table3[],5,FALSE),IF($F102="X",VLOOKUP($B102,Table4[],5,FALSE),VLOOKUP($B102,Table5[],5,FALSE)))))</f>
        <v>[N/A]</v>
      </c>
      <c r="L102" s="5" t="str">
        <f>IF($C102="X",VLOOKUP($B102,Table1[],6,FALSE),IF($D102="X",VLOOKUP($B102,Table2[],6,FALSE),IF($E102="X",VLOOKUP($B102,Table3[],6,FALSE),IF($F102="X",VLOOKUP($B102,Table4[],6,FALSE),VLOOKUP($B102,Table5[],6,FALSE)))))</f>
        <v>[N/A]</v>
      </c>
    </row>
    <row r="103" spans="1:19" ht="75" x14ac:dyDescent="0.25">
      <c r="A103" s="84">
        <v>95</v>
      </c>
      <c r="B103" s="3" t="s">
        <v>119</v>
      </c>
      <c r="C103" s="78" t="str">
        <f>IF(IFERROR(VLOOKUP('Unified Metrics'!B103,Table1[],1,FALSE),"")="","","X")</f>
        <v>X</v>
      </c>
      <c r="D103" s="78" t="str">
        <f>IF(IFERROR(VLOOKUP('Unified Metrics'!B103,Table2[],1,FALSE),"")="","","X")</f>
        <v>X</v>
      </c>
      <c r="E103" s="78" t="str">
        <f>IF(IFERROR(VLOOKUP('Unified Metrics'!B103,Table3[],1,FALSE),"")="","","X")</f>
        <v>X</v>
      </c>
      <c r="F103" s="78" t="str">
        <f>IF(IFERROR(VLOOKUP('Unified Metrics'!B103,Table4[],1,FALSE),"")="","","X")</f>
        <v/>
      </c>
      <c r="G103" s="78" t="str">
        <f>IF(IFERROR(VLOOKUP('Unified Metrics'!B103,Table5[],1,FALSE),"")="","","X")</f>
        <v>X</v>
      </c>
      <c r="H103" s="5" t="str">
        <f>IF(C103="X",VLOOKUP(B103,Table1[],2,FALSE),IF(D103="X",VLOOKUP(B103,Table2[],2,FALSE),IF(E103="X",VLOOKUP(B103,Table3[],2,FALSE),IF(F103="X",VLOOKUP(B103,Table4[],2,FALSE),VLOOKUP(B103,Table5[],2,FALSE)))))</f>
        <v>The sum of completed credits from a students' courses. Accumulated over all terms prior to and including the selected terms.  Includes transfer credits.</v>
      </c>
      <c r="I103" s="5" t="str">
        <f>IF($C103="X",VLOOKUP($B103,Table1[],3,FALSE),IF($D103="X",VLOOKUP($B103,Table2[],3,FALSE),IF($E103="X",VLOOKUP($B103,Table3[],3,FALSE),IF($F103="X",VLOOKUP($B103,Table4[],3,FALSE),VLOOKUP($B103,Table5[],3,FALSE)))))</f>
        <v>Cumulative Credits, All = [Cumulative Credits, Completed] + [Cumulative Credits, Transfer]</v>
      </c>
      <c r="J103" s="5" t="str">
        <f>IF($C103="X",VLOOKUP($B103,Table1[],4,FALSE),IF($D103="X",VLOOKUP($B103,Table2[],4,FALSE),IF($E103="X",VLOOKUP($B103,Table3[],4,FALSE),IF($F103="X",VLOOKUP($B103,Table4[],4,FALSE),VLOOKUP($B103,Table5[],4,FALSE)))))</f>
        <v>[N/A]</v>
      </c>
      <c r="K103" s="5" t="str">
        <f>IF($C103="X",VLOOKUP($B103,Table1[],5,FALSE),IF($D103="X",VLOOKUP($B103,Table2[],5,FALSE),IF($E103="X",VLOOKUP($B103,Table3[],5,FALSE),IF($F103="X",VLOOKUP($B103,Table4[],5,FALSE),VLOOKUP($B103,Table5[],5,FALSE)))))</f>
        <v>[N/A]</v>
      </c>
      <c r="L103" s="5" t="str">
        <f>IF($C103="X",VLOOKUP($B103,Table1[],6,FALSE),IF($D103="X",VLOOKUP($B103,Table2[],6,FALSE),IF($E103="X",VLOOKUP($B103,Table3[],6,FALSE),IF($F103="X",VLOOKUP($B103,Table4[],6,FALSE),VLOOKUP($B103,Table5[],6,FALSE)))))</f>
        <v>[Cumulative Credits, Attempted], [Cumulative Credits, Completed], [Cumulative Credits, Transfer]</v>
      </c>
      <c r="M103" t="s">
        <v>37</v>
      </c>
      <c r="P103" t="s">
        <v>24</v>
      </c>
      <c r="S103" s="89"/>
    </row>
    <row r="104" spans="1:19" ht="75" x14ac:dyDescent="0.25">
      <c r="A104" s="84">
        <v>96</v>
      </c>
      <c r="B104" s="3" t="s">
        <v>120</v>
      </c>
      <c r="C104" s="78" t="str">
        <f>IF(IFERROR(VLOOKUP('Unified Metrics'!B104,Table1[],1,FALSE),"")="","","X")</f>
        <v>X</v>
      </c>
      <c r="D104" s="78" t="str">
        <f>IF(IFERROR(VLOOKUP('Unified Metrics'!B104,Table2[],1,FALSE),"")="","","X")</f>
        <v>X</v>
      </c>
      <c r="E104" s="78" t="str">
        <f>IF(IFERROR(VLOOKUP('Unified Metrics'!B104,Table3[],1,FALSE),"")="","","X")</f>
        <v>X</v>
      </c>
      <c r="F104" s="78" t="str">
        <f>IF(IFERROR(VLOOKUP('Unified Metrics'!B104,Table4[],1,FALSE),"")="","","X")</f>
        <v/>
      </c>
      <c r="G104" s="78" t="str">
        <f>IF(IFERROR(VLOOKUP('Unified Metrics'!B104,Table5[],1,FALSE),"")="","","X")</f>
        <v>X</v>
      </c>
      <c r="H104" s="5" t="str">
        <f>IF(C104="X",VLOOKUP(B104,Table1[],2,FALSE),IF(D104="X",VLOOKUP(B104,Table2[],2,FALSE),IF(E104="X",VLOOKUP(B104,Table3[],2,FALSE),IF(F104="X",VLOOKUP(B104,Table4[],2,FALSE),VLOOKUP(B104,Table5[],2,FALSE)))))</f>
        <v>The sum of attempted credits from students' courses at RSCCD campuses. Accumulated over all terms prior to the current term.</v>
      </c>
      <c r="I104" s="5" t="str">
        <f>IF($C104="X",VLOOKUP($B104,Table1[],3,FALSE),IF($D104="X",VLOOKUP($B104,Table2[],3,FALSE),IF($E104="X",VLOOKUP($B104,Table3[],3,FALSE),IF($F104="X",VLOOKUP($B104,Table4[],3,FALSE),VLOOKUP($B104,Table5[],3,FALSE)))))</f>
        <v>Cumulative Credits, Attempted = All credits attempted at RSCCD campuses</v>
      </c>
      <c r="J104" s="5" t="str">
        <f>IF($C104="X",VLOOKUP($B104,Table1[],4,FALSE),IF($D104="X",VLOOKUP($B104,Table2[],4,FALSE),IF($E104="X",VLOOKUP($B104,Table3[],4,FALSE),IF($F104="X",VLOOKUP($B104,Table4[],4,FALSE),VLOOKUP($B104,Table5[],4,FALSE)))))</f>
        <v>[N/A]</v>
      </c>
      <c r="K104" s="5" t="str">
        <f>IF($C104="X",VLOOKUP($B104,Table1[],5,FALSE),IF($D104="X",VLOOKUP($B104,Table2[],5,FALSE),IF($E104="X",VLOOKUP($B104,Table3[],5,FALSE),IF($F104="X",VLOOKUP($B104,Table4[],5,FALSE),VLOOKUP($B104,Table5[],5,FALSE)))))</f>
        <v>NOTES ON USING THIS ELEMENT: This is similar to [Cumulative Credits, Completed], but reflects all credits attempted regardless of receiving a passing grade.</v>
      </c>
      <c r="L104" s="5" t="str">
        <f>IF($C104="X",VLOOKUP($B104,Table1[],6,FALSE),IF($D104="X",VLOOKUP($B104,Table2[],6,FALSE),IF($E104="X",VLOOKUP($B104,Table3[],6,FALSE),IF($F104="X",VLOOKUP($B104,Table4[],6,FALSE),VLOOKUP($B104,Table5[],6,FALSE)))))</f>
        <v>[Cumulative Credits, All], [Cumulative Credits, Completed], [Cumulative Credits, Transfer]</v>
      </c>
      <c r="M104" t="s">
        <v>37</v>
      </c>
      <c r="P104" t="s">
        <v>24</v>
      </c>
      <c r="S104" s="89"/>
    </row>
    <row r="105" spans="1:19" ht="90" x14ac:dyDescent="0.25">
      <c r="A105" s="84">
        <v>97</v>
      </c>
      <c r="B105" s="3" t="s">
        <v>121</v>
      </c>
      <c r="C105" s="78" t="str">
        <f>IF(IFERROR(VLOOKUP('Unified Metrics'!B105,Table1[],1,FALSE),"")="","","X")</f>
        <v>X</v>
      </c>
      <c r="D105" s="78" t="str">
        <f>IF(IFERROR(VLOOKUP('Unified Metrics'!B105,Table2[],1,FALSE),"")="","","X")</f>
        <v>X</v>
      </c>
      <c r="E105" s="78" t="str">
        <f>IF(IFERROR(VLOOKUP('Unified Metrics'!B105,Table3[],1,FALSE),"")="","","X")</f>
        <v>X</v>
      </c>
      <c r="F105" s="78" t="str">
        <f>IF(IFERROR(VLOOKUP('Unified Metrics'!B105,Table4[],1,FALSE),"")="","","X")</f>
        <v/>
      </c>
      <c r="G105" s="78" t="str">
        <f>IF(IFERROR(VLOOKUP('Unified Metrics'!B105,Table5[],1,FALSE),"")="","","X")</f>
        <v>X</v>
      </c>
      <c r="H105" s="5" t="str">
        <f>IF(C105="X",VLOOKUP(B105,Table1[],2,FALSE),IF(D105="X",VLOOKUP(B105,Table2[],2,FALSE),IF(E105="X",VLOOKUP(B105,Table3[],2,FALSE),IF(F105="X",VLOOKUP(B105,Table4[],2,FALSE),VLOOKUP(B105,Table5[],2,FALSE)))))</f>
        <v>The sum of completed credits from students' courses at RSCCD campuses.. Accumulated over all terms prior to the current term.</v>
      </c>
      <c r="I105" s="5" t="str">
        <f>IF($C105="X",VLOOKUP($B105,Table1[],3,FALSE),IF($D105="X",VLOOKUP($B105,Table2[],3,FALSE),IF($E105="X",VLOOKUP($B105,Table3[],3,FALSE),IF($F105="X",VLOOKUP($B105,Table4[],3,FALSE),VLOOKUP($B105,Table5[],3,FALSE)))))</f>
        <v>Cumulative Credits, Completed = All credits earned by students receiving a passing grade at RSCCD Campuses</v>
      </c>
      <c r="J105" s="5" t="str">
        <f>IF($C105="X",VLOOKUP($B105,Table1[],4,FALSE),IF($D105="X",VLOOKUP($B105,Table2[],4,FALSE),IF($E105="X",VLOOKUP($B105,Table3[],4,FALSE),IF($F105="X",VLOOKUP($B105,Table4[],4,FALSE),VLOOKUP($B105,Table5[],4,FALSE)))))</f>
        <v>[N/A]</v>
      </c>
      <c r="K105" s="5" t="str">
        <f>IF($C105="X",VLOOKUP($B105,Table1[],5,FALSE),IF($D105="X",VLOOKUP($B105,Table2[],5,FALSE),IF($E105="X",VLOOKUP($B105,Table3[],5,FALSE),IF($F105="X",VLOOKUP($B105,Table4[],5,FALSE),VLOOKUP($B105,Table5[],5,FALSE)))))</f>
        <v>NOTES ON USING THIS ELEMENT: This is similar to [Cumulative Credits, Attempted], but only reflects credits earned by students receiving a a passing grade.</v>
      </c>
      <c r="L105" s="5" t="str">
        <f>IF($C105="X",VLOOKUP($B105,Table1[],6,FALSE),IF($D105="X",VLOOKUP($B105,Table2[],6,FALSE),IF($E105="X",VLOOKUP($B105,Table3[],6,FALSE),IF($F105="X",VLOOKUP($B105,Table4[],6,FALSE),VLOOKUP($B105,Table5[],6,FALSE)))))</f>
        <v>[Cumulative Credits, All], [Cumulative Credits, Attempted], [Cumulative Credits, Transfer]</v>
      </c>
      <c r="M105" t="s">
        <v>37</v>
      </c>
      <c r="P105" t="s">
        <v>24</v>
      </c>
      <c r="S105" s="89"/>
    </row>
    <row r="106" spans="1:19" ht="75" x14ac:dyDescent="0.25">
      <c r="A106" s="84">
        <v>98</v>
      </c>
      <c r="B106" s="3" t="s">
        <v>122</v>
      </c>
      <c r="C106" s="78" t="str">
        <f>IF(IFERROR(VLOOKUP('Unified Metrics'!B106,Table1[],1,FALSE),"")="","","X")</f>
        <v>X</v>
      </c>
      <c r="D106" s="78" t="str">
        <f>IF(IFERROR(VLOOKUP('Unified Metrics'!B106,Table2[],1,FALSE),"")="","","X")</f>
        <v>X</v>
      </c>
      <c r="E106" s="78" t="str">
        <f>IF(IFERROR(VLOOKUP('Unified Metrics'!B106,Table3[],1,FALSE),"")="","","X")</f>
        <v>X</v>
      </c>
      <c r="F106" s="78" t="str">
        <f>IF(IFERROR(VLOOKUP('Unified Metrics'!B106,Table4[],1,FALSE),"")="","","X")</f>
        <v/>
      </c>
      <c r="G106" s="78" t="str">
        <f>IF(IFERROR(VLOOKUP('Unified Metrics'!B106,Table5[],1,FALSE),"")="","","X")</f>
        <v>X</v>
      </c>
      <c r="H106" s="5" t="str">
        <f>IF(C106="X",VLOOKUP(B106,Table1[],2,FALSE),IF(D106="X",VLOOKUP(B106,Table2[],2,FALSE),IF(E106="X",VLOOKUP(B106,Table3[],2,FALSE),IF(F106="X",VLOOKUP(B106,Table4[],2,FALSE),VLOOKUP(B106,Table5[],2,FALSE)))))</f>
        <v>The sum of transfer credits from student's courses taken outside of RSCCD campuses. Accumulated over all terms prior to the curren term.</v>
      </c>
      <c r="I106" s="5" t="str">
        <f>IF($C106="X",VLOOKUP($B106,Table1[],3,FALSE),IF($D106="X",VLOOKUP($B106,Table2[],3,FALSE),IF($E106="X",VLOOKUP($B106,Table3[],3,FALSE),IF($F106="X",VLOOKUP($B106,Table4[],3,FALSE),VLOOKUP($B106,Table5[],3,FALSE)))))</f>
        <v>Cumulative Credits, Transfer = All credits earned by students receiving a passing grade at non-RSCCD campuses</v>
      </c>
      <c r="J106" s="5" t="str">
        <f>IF($C106="X",VLOOKUP($B106,Table1[],4,FALSE),IF($D106="X",VLOOKUP($B106,Table2[],4,FALSE),IF($E106="X",VLOOKUP($B106,Table3[],4,FALSE),IF($F106="X",VLOOKUP($B106,Table4[],4,FALSE),VLOOKUP($B106,Table5[],4,FALSE)))))</f>
        <v>[N/A]</v>
      </c>
      <c r="K106" s="5" t="str">
        <f>IF($C106="X",VLOOKUP($B106,Table1[],5,FALSE),IF($D106="X",VLOOKUP($B106,Table2[],5,FALSE),IF($E106="X",VLOOKUP($B106,Table3[],5,FALSE),IF($F106="X",VLOOKUP($B106,Table4[],5,FALSE),VLOOKUP($B106,Table5[],5,FALSE)))))</f>
        <v>[N/A]</v>
      </c>
      <c r="L106" s="5" t="str">
        <f>IF($C106="X",VLOOKUP($B106,Table1[],6,FALSE),IF($D106="X",VLOOKUP($B106,Table2[],6,FALSE),IF($E106="X",VLOOKUP($B106,Table3[],6,FALSE),IF($F106="X",VLOOKUP($B106,Table4[],6,FALSE),VLOOKUP($B106,Table5[],6,FALSE)))))</f>
        <v>[Cumulative Credits, All], [Cumulative Credits, Attempted], [Cumulative Credits, Completed]</v>
      </c>
      <c r="M106" t="s">
        <v>37</v>
      </c>
      <c r="P106" t="s">
        <v>24</v>
      </c>
      <c r="S106" s="89"/>
    </row>
    <row r="107" spans="1:19" ht="105" x14ac:dyDescent="0.25">
      <c r="A107" s="84">
        <v>99</v>
      </c>
      <c r="B107" s="3" t="s">
        <v>123</v>
      </c>
      <c r="C107" s="78" t="str">
        <f>IF(IFERROR(VLOOKUP('Unified Metrics'!B107,Table1[],1,FALSE),"")="","","X")</f>
        <v>X</v>
      </c>
      <c r="D107" s="78" t="str">
        <f>IF(IFERROR(VLOOKUP('Unified Metrics'!B107,Table2[],1,FALSE),"")="","","X")</f>
        <v>X</v>
      </c>
      <c r="E107" s="78" t="str">
        <f>IF(IFERROR(VLOOKUP('Unified Metrics'!B107,Table3[],1,FALSE),"")="","","X")</f>
        <v>X</v>
      </c>
      <c r="F107" s="78" t="str">
        <f>IF(IFERROR(VLOOKUP('Unified Metrics'!B107,Table4[],1,FALSE),"")="","","X")</f>
        <v/>
      </c>
      <c r="G107" s="78" t="str">
        <f>IF(IFERROR(VLOOKUP('Unified Metrics'!B107,Table5[],1,FALSE),"")="","","X")</f>
        <v>X</v>
      </c>
      <c r="H107" s="5" t="str">
        <f>IF(C107="X",VLOOKUP(B107,Table1[],2,FALSE),IF(D107="X",VLOOKUP(B107,Table2[],2,FALSE),IF(E107="X",VLOOKUP(B107,Table3[],2,FALSE),IF(F107="X",VLOOKUP(B107,Table4[],2,FALSE),VLOOKUP(B107,Table5[],2,FALSE)))))</f>
        <v xml:space="preserve">The cumulative GPA from students' gpa-credit courses. Accumulated over all terms prior to the current term. Includes transfer credits. </v>
      </c>
      <c r="I107" s="5" t="str">
        <f>IF($C107="X",VLOOKUP($B107,Table1[],3,FALSE),IF($D107="X",VLOOKUP($B107,Table2[],3,FALSE),IF($E107="X",VLOOKUP($B107,Table3[],3,FALSE),IF($F107="X",VLOOKUP($B107,Table4[],3,FALSE),VLOOKUP($B107,Table5[],3,FALSE)))))</f>
        <v>Cumulative GPA =  [Total Quality Points] / [Total GPA Hours].</v>
      </c>
      <c r="J107" s="5" t="str">
        <f>IF($C107="X",VLOOKUP($B107,Table1[],4,FALSE),IF($D107="X",VLOOKUP($B107,Table2[],4,FALSE),IF($E107="X",VLOOKUP($B107,Table3[],4,FALSE),IF($F107="X",VLOOKUP($B107,Table4[],4,FALSE),VLOOKUP($B107,Table5[],4,FALSE)))))</f>
        <v>[N/A]</v>
      </c>
      <c r="K107" s="5" t="str">
        <f>IF($C107="X",VLOOKUP($B107,Table1[],5,FALSE),IF($D107="X",VLOOKUP($B107,Table2[],5,FALSE),IF($E107="X",VLOOKUP($B107,Table3[],5,FALSE),IF($F107="X",VLOOKUP($B107,Table4[],5,FALSE),VLOOKUP($B107,Table5[],5,FALSE)))))</f>
        <v>NOTES ON USING THIS ELEMENT: This value will always show the GPA as of the the student's most recently completed term (as the GPA for the current term does not calculate until after the semester ends).</v>
      </c>
      <c r="L107" s="5" t="str">
        <f>IF($C107="X",VLOOKUP($B107,Table1[],6,FALSE),IF($D107="X",VLOOKUP($B107,Table2[],6,FALSE),IF($E107="X",VLOOKUP($B107,Table3[],6,FALSE),IF($F107="X",VLOOKUP($B107,Table4[],6,FALSE),VLOOKUP($B107,Table5[],6,FALSE)))))</f>
        <v>[N/A]</v>
      </c>
      <c r="M107" t="s">
        <v>37</v>
      </c>
      <c r="P107" t="s">
        <v>24</v>
      </c>
      <c r="S107" s="89"/>
    </row>
    <row r="108" spans="1:19" ht="30" x14ac:dyDescent="0.25">
      <c r="A108" s="84">
        <v>100</v>
      </c>
      <c r="B108" s="3" t="s">
        <v>124</v>
      </c>
      <c r="C108" s="78" t="str">
        <f>IF(IFERROR(VLOOKUP('Unified Metrics'!B108,Table1[],1,FALSE),"")="","","X")</f>
        <v>X</v>
      </c>
      <c r="D108" s="78" t="str">
        <f>IF(IFERROR(VLOOKUP('Unified Metrics'!B108,Table2[],1,FALSE),"")="","","X")</f>
        <v>X</v>
      </c>
      <c r="E108" s="78" t="str">
        <f>IF(IFERROR(VLOOKUP('Unified Metrics'!B108,Table3[],1,FALSE),"")="","","X")</f>
        <v>X</v>
      </c>
      <c r="F108" s="78" t="str">
        <f>IF(IFERROR(VLOOKUP('Unified Metrics'!B108,Table4[],1,FALSE),"")="","","X")</f>
        <v/>
      </c>
      <c r="G108" s="78" t="str">
        <f>IF(IFERROR(VLOOKUP('Unified Metrics'!B108,Table5[],1,FALSE),"")="","","X")</f>
        <v>X</v>
      </c>
      <c r="H108" s="5" t="str">
        <f>IF(C108="X",VLOOKUP(B108,Table1[],2,FALSE),IF(D108="X",VLOOKUP(B108,Table2[],2,FALSE),IF(E108="X",VLOOKUP(B108,Table3[],2,FALSE),IF(F108="X",VLOOKUP(B108,Table4[],2,FALSE),VLOOKUP(B108,Table5[],2,FALSE)))))</f>
        <v>The cumulative number of GPA Units that students earned prior to the selected term.</v>
      </c>
      <c r="I108" s="5" t="str">
        <f>IF($C108="X",VLOOKUP($B108,Table1[],3,FALSE),IF($D108="X",VLOOKUP($B108,Table2[],3,FALSE),IF($E108="X",VLOOKUP($B108,Table3[],3,FALSE),IF($F108="X",VLOOKUP($B108,Table4[],3,FALSE),VLOOKUP($B108,Table5[],3,FALSE)))))</f>
        <v>[N/A]</v>
      </c>
      <c r="J108" s="5" t="str">
        <f>IF($C108="X",VLOOKUP($B108,Table1[],4,FALSE),IF($D108="X",VLOOKUP($B108,Table2[],4,FALSE),IF($E108="X",VLOOKUP($B108,Table3[],4,FALSE),IF($F108="X",VLOOKUP($B108,Table4[],4,FALSE),VLOOKUP($B108,Table5[],4,FALSE)))))</f>
        <v>[N/A]</v>
      </c>
      <c r="K108" s="5" t="str">
        <f>IF($C108="X",VLOOKUP($B108,Table1[],5,FALSE),IF($D108="X",VLOOKUP($B108,Table2[],5,FALSE),IF($E108="X",VLOOKUP($B108,Table3[],5,FALSE),IF($F108="X",VLOOKUP($B108,Table4[],5,FALSE),VLOOKUP($B108,Table5[],5,FALSE)))))</f>
        <v>[N/A]</v>
      </c>
      <c r="L108" s="5" t="str">
        <f>IF($C108="X",VLOOKUP($B108,Table1[],6,FALSE),IF($D108="X",VLOOKUP($B108,Table2[],6,FALSE),IF($E108="X",VLOOKUP($B108,Table3[],6,FALSE),IF($F108="X",VLOOKUP($B108,Table4[],6,FALSE),VLOOKUP($B108,Table5[],6,FALSE)))))</f>
        <v>[N/A]</v>
      </c>
      <c r="M108" t="s">
        <v>37</v>
      </c>
      <c r="P108" t="s">
        <v>24</v>
      </c>
      <c r="S108" s="89"/>
    </row>
    <row r="109" spans="1:19" ht="75" x14ac:dyDescent="0.25">
      <c r="A109" s="84">
        <v>101</v>
      </c>
      <c r="B109" s="3" t="s">
        <v>125</v>
      </c>
      <c r="C109" s="78" t="str">
        <f>IF(IFERROR(VLOOKUP('Unified Metrics'!B109,Table1[],1,FALSE),"")="","","X")</f>
        <v/>
      </c>
      <c r="D109" s="78" t="str">
        <f>IF(IFERROR(VLOOKUP('Unified Metrics'!B109,Table2[],1,FALSE),"")="","","X")</f>
        <v>X</v>
      </c>
      <c r="E109" s="78" t="str">
        <f>IF(IFERROR(VLOOKUP('Unified Metrics'!B109,Table3[],1,FALSE),"")="","","X")</f>
        <v/>
      </c>
      <c r="F109" s="78" t="str">
        <f>IF(IFERROR(VLOOKUP('Unified Metrics'!B109,Table4[],1,FALSE),"")="","","X")</f>
        <v/>
      </c>
      <c r="G109" s="78" t="str">
        <f>IF(IFERROR(VLOOKUP('Unified Metrics'!B109,Table5[],1,FALSE),"")="","","X")</f>
        <v/>
      </c>
      <c r="H109" s="5" t="str">
        <f>IF(C109="X",VLOOKUP(B109,Table1[],2,FALSE),IF(D109="X",VLOOKUP(B109,Table2[],2,FALSE),IF(E109="X",VLOOKUP(B109,Table3[],2,FALSE),IF(F109="X",VLOOKUP(B109,Table4[],2,FALSE),VLOOKUP(B109,Table5[],2,FALSE)))))</f>
        <v>The cumulative number of grade-related points earned by a student for enrolled classes in all terms prior to the selected term.</v>
      </c>
      <c r="I109" s="5" t="str">
        <f>IF($C109="X",VLOOKUP($B109,Table1[],3,FALSE),IF($D109="X",VLOOKUP($B109,Table2[],3,FALSE),IF($E109="X",VLOOKUP($B109,Table3[],3,FALSE),IF($F109="X",VLOOKUP($B109,Table4[],3,FALSE),VLOOKUP($B109,Table5[],3,FALSE)))))</f>
        <v>[Cumulative Quality Points] = Sum of Numeric values for grades earned by students in all enrolled classes prior to selected term</v>
      </c>
      <c r="J109" s="5" t="str">
        <f>IF($C109="X",VLOOKUP($B109,Table1[],4,FALSE),IF($D109="X",VLOOKUP($B109,Table2[],4,FALSE),IF($E109="X",VLOOKUP($B109,Table3[],4,FALSE),IF($F109="X",VLOOKUP($B109,Table4[],4,FALSE),VLOOKUP($B109,Table5[],4,FALSE)))))</f>
        <v>[N/A]</v>
      </c>
      <c r="K109" s="5" t="str">
        <f>IF($C109="X",VLOOKUP($B109,Table1[],5,FALSE),IF($D109="X",VLOOKUP($B109,Table2[],5,FALSE),IF($E109="X",VLOOKUP($B109,Table3[],5,FALSE),IF($F109="X",VLOOKUP($B109,Table4[],5,FALSE),VLOOKUP($B109,Table5[],5,FALSE)))))</f>
        <v>NOTES ON USING THIS ELEMENT: Also known as "Cumulative Grade Points", A = 4, B = 3, C = 2, D = 1, F = 0.</v>
      </c>
      <c r="L109" s="5" t="str">
        <f>IF($C109="X",VLOOKUP($B109,Table1[],6,FALSE),IF($D109="X",VLOOKUP($B109,Table2[],6,FALSE),IF($E109="X",VLOOKUP($B109,Table3[],6,FALSE),IF($F109="X",VLOOKUP($B109,Table4[],6,FALSE),VLOOKUP($B109,Table5[],6,FALSE)))))</f>
        <v>[N/A]</v>
      </c>
      <c r="M109" t="s">
        <v>37</v>
      </c>
      <c r="P109" t="s">
        <v>24</v>
      </c>
      <c r="S109" s="89"/>
    </row>
    <row r="110" spans="1:19" ht="45" x14ac:dyDescent="0.25">
      <c r="A110" s="84">
        <v>102</v>
      </c>
      <c r="B110" s="3" t="s">
        <v>126</v>
      </c>
      <c r="C110" s="78" t="str">
        <f>IF(IFERROR(VLOOKUP('Unified Metrics'!B110,Table1[],1,FALSE),"")="","","X")</f>
        <v/>
      </c>
      <c r="D110" s="78" t="str">
        <f>IF(IFERROR(VLOOKUP('Unified Metrics'!B110,Table2[],1,FALSE),"")="","","X")</f>
        <v>X</v>
      </c>
      <c r="E110" s="78" t="str">
        <f>IF(IFERROR(VLOOKUP('Unified Metrics'!B110,Table3[],1,FALSE),"")="","","X")</f>
        <v/>
      </c>
      <c r="F110" s="78" t="str">
        <f>IF(IFERROR(VLOOKUP('Unified Metrics'!B110,Table4[],1,FALSE),"")="","","X")</f>
        <v/>
      </c>
      <c r="G110" s="78" t="str">
        <f>IF(IFERROR(VLOOKUP('Unified Metrics'!B110,Table5[],1,FALSE),"")="","","X")</f>
        <v/>
      </c>
      <c r="H110" s="5" t="str">
        <f>IF(C110="X",VLOOKUP(B110,Table1[],2,FALSE),IF(D110="X",VLOOKUP(B110,Table2[],2,FALSE),IF(E110="X",VLOOKUP(B110,Table3[],2,FALSE),IF(F110="X",VLOOKUP(B110,Table4[],2,FALSE),VLOOKUP(B110,Table5[],2,FALSE)))))</f>
        <v>The sum of the count of semesters the student has been enrolled at RSCCD, including the currently enrolled semester, if applicable.</v>
      </c>
      <c r="I110" s="5" t="str">
        <f>IF($C110="X",VLOOKUP($B110,Table1[],3,FALSE),IF($D110="X",VLOOKUP($B110,Table2[],3,FALSE),IF($E110="X",VLOOKUP($B110,Table3[],3,FALSE),IF($F110="X",VLOOKUP($B110,Table4[],3,FALSE),VLOOKUP($B110,Table5[],3,FALSE)))))</f>
        <v>[Cumulative Semesters] = Sum of semesters student has been enrolled at RSCCD</v>
      </c>
      <c r="J110" s="5" t="str">
        <f>IF($C110="X",VLOOKUP($B110,Table1[],4,FALSE),IF($D110="X",VLOOKUP($B110,Table2[],4,FALSE),IF($E110="X",VLOOKUP($B110,Table3[],4,FALSE),IF($F110="X",VLOOKUP($B110,Table4[],4,FALSE),VLOOKUP($B110,Table5[],4,FALSE)))))</f>
        <v>[N/A]</v>
      </c>
      <c r="K110" s="5" t="str">
        <f>IF($C110="X",VLOOKUP($B110,Table1[],5,FALSE),IF($D110="X",VLOOKUP($B110,Table2[],5,FALSE),IF($E110="X",VLOOKUP($B110,Table3[],5,FALSE),IF($F110="X",VLOOKUP($B110,Table4[],5,FALSE),VLOOKUP($B110,Table5[],5,FALSE)))))</f>
        <v xml:space="preserve">NOTES ON USING THIS ELEMENT: This will only count major terms (Fall and Spring).  </v>
      </c>
      <c r="L110" s="5" t="str">
        <f>IF($C110="X",VLOOKUP($B110,Table1[],6,FALSE),IF($D110="X",VLOOKUP($B110,Table2[],6,FALSE),IF($E110="X",VLOOKUP($B110,Table3[],6,FALSE),IF($F110="X",VLOOKUP($B110,Table4[],6,FALSE),VLOOKUP($B110,Table5[],6,FALSE)))))</f>
        <v>Related Elements: [CUMULATIVE TERMS]</v>
      </c>
      <c r="M110" t="s">
        <v>37</v>
      </c>
      <c r="P110" t="s">
        <v>24</v>
      </c>
      <c r="S110" s="89"/>
    </row>
    <row r="111" spans="1:19" ht="60" x14ac:dyDescent="0.25">
      <c r="A111" s="84">
        <v>103</v>
      </c>
      <c r="B111" s="3" t="s">
        <v>127</v>
      </c>
      <c r="C111" s="78" t="str">
        <f>IF(IFERROR(VLOOKUP('Unified Metrics'!B111,Table1[],1,FALSE),"")="","","X")</f>
        <v/>
      </c>
      <c r="D111" s="78" t="str">
        <f>IF(IFERROR(VLOOKUP('Unified Metrics'!B111,Table2[],1,FALSE),"")="","","X")</f>
        <v>X</v>
      </c>
      <c r="E111" s="78" t="str">
        <f>IF(IFERROR(VLOOKUP('Unified Metrics'!B111,Table3[],1,FALSE),"")="","","X")</f>
        <v/>
      </c>
      <c r="F111" s="78" t="str">
        <f>IF(IFERROR(VLOOKUP('Unified Metrics'!B111,Table4[],1,FALSE),"")="","","X")</f>
        <v/>
      </c>
      <c r="G111" s="78" t="str">
        <f>IF(IFERROR(VLOOKUP('Unified Metrics'!B111,Table5[],1,FALSE),"")="","","X")</f>
        <v/>
      </c>
      <c r="H111" s="5" t="str">
        <f>IF(C111="X",VLOOKUP(B111,Table1[],2,FALSE),IF(D111="X",VLOOKUP(B111,Table2[],2,FALSE),IF(E111="X",VLOOKUP(B111,Table3[],2,FALSE),IF(F111="X",VLOOKUP(B111,Table4[],2,FALSE),VLOOKUP(B111,Table5[],2,FALSE)))))</f>
        <v>The sum of the count of terms the student has been enrolled at RSCCD, including the currently enrolled term, if applicable.</v>
      </c>
      <c r="I111" s="5" t="str">
        <f>IF($C111="X",VLOOKUP($B111,Table1[],3,FALSE),IF($D111="X",VLOOKUP($B111,Table2[],3,FALSE),IF($E111="X",VLOOKUP($B111,Table3[],3,FALSE),IF($F111="X",VLOOKUP($B111,Table4[],3,FALSE),VLOOKUP($B111,Table5[],3,FALSE)))))</f>
        <v>[Cumulative Terms] = Sum of terms student has been enrolled at RSCCD</v>
      </c>
      <c r="J111" s="5" t="str">
        <f>IF($C111="X",VLOOKUP($B111,Table1[],4,FALSE),IF($D111="X",VLOOKUP($B111,Table2[],4,FALSE),IF($E111="X",VLOOKUP($B111,Table3[],4,FALSE),IF($F111="X",VLOOKUP($B111,Table4[],4,FALSE),VLOOKUP($B111,Table5[],4,FALSE)))))</f>
        <v>[N/A]</v>
      </c>
      <c r="K111" s="5" t="str">
        <f>IF($C111="X",VLOOKUP($B111,Table1[],5,FALSE),IF($D111="X",VLOOKUP($B111,Table2[],5,FALSE),IF($E111="X",VLOOKUP($B111,Table3[],5,FALSE),IF($F111="X",VLOOKUP($B111,Table4[],5,FALSE),VLOOKUP($B111,Table5[],5,FALSE)))))</f>
        <v xml:space="preserve">NOTES ON USING THIS ELEMENT: This will include all terms (Summer, Fall, Intersession, Spring).  </v>
      </c>
      <c r="L111" s="5" t="str">
        <f>IF($C111="X",VLOOKUP($B111,Table1[],6,FALSE),IF($D111="X",VLOOKUP($B111,Table2[],6,FALSE),IF($E111="X",VLOOKUP($B111,Table3[],6,FALSE),IF($F111="X",VLOOKUP($B111,Table4[],6,FALSE),VLOOKUP($B111,Table5[],6,FALSE)))))</f>
        <v>Related Elements: [CUMULATIVE SEMESTERS]</v>
      </c>
      <c r="M111" t="s">
        <v>37</v>
      </c>
      <c r="P111" t="s">
        <v>24</v>
      </c>
      <c r="S111" s="89"/>
    </row>
    <row r="112" spans="1:19" ht="105" x14ac:dyDescent="0.25">
      <c r="A112" s="84">
        <v>104</v>
      </c>
      <c r="B112" s="3" t="s">
        <v>128</v>
      </c>
      <c r="C112" s="78" t="str">
        <f>IF(IFERROR(VLOOKUP('Unified Metrics'!B112,Table1[],1,FALSE),"")="","","X")</f>
        <v/>
      </c>
      <c r="D112" s="78" t="str">
        <f>IF(IFERROR(VLOOKUP('Unified Metrics'!B112,Table2[],1,FALSE),"")="","","X")</f>
        <v>X</v>
      </c>
      <c r="E112" s="78" t="str">
        <f>IF(IFERROR(VLOOKUP('Unified Metrics'!B112,Table3[],1,FALSE),"")="","","X")</f>
        <v>X</v>
      </c>
      <c r="F112" s="78" t="str">
        <f>IF(IFERROR(VLOOKUP('Unified Metrics'!B112,Table4[],1,FALSE),"")="","","X")</f>
        <v>X</v>
      </c>
      <c r="G112" s="78" t="str">
        <f>IF(IFERROR(VLOOKUP('Unified Metrics'!B112,Table5[],1,FALSE),"")="","","X")</f>
        <v/>
      </c>
      <c r="H112" s="5" t="str">
        <f>IF(C112="X",VLOOKUP(B112,Table1[],2,FALSE),IF(D112="X",VLOOKUP(B112,Table2[],2,FALSE),IF(E112="X",VLOOKUP(B112,Table3[],2,FALSE),IF(F112="X",VLOOKUP(B112,Table4[],2,FALSE),VLOOKUP(B112,Table5[],2,FALSE)))))</f>
        <v>Each day of the term is given a specific index number with day zero (0) representing the first day of the term.  Days after this are represented as positive numbers (1, 2, 3) while days before this point are represented as negative numbers (-1, -2, -3)</v>
      </c>
      <c r="I112" s="5" t="str">
        <f>IF($C112="X",VLOOKUP($B112,Table1[],3,FALSE),IF($D112="X",VLOOKUP($B112,Table2[],3,FALSE),IF($E112="X",VLOOKUP($B112,Table3[],3,FALSE),IF($F112="X",VLOOKUP($B112,Table4[],3,FALSE),VLOOKUP($B112,Table5[],3,FALSE)))))</f>
        <v>[N/A]</v>
      </c>
      <c r="J112" s="5" t="str">
        <f>IF($C112="X",VLOOKUP($B112,Table1[],4,FALSE),IF($D112="X",VLOOKUP($B112,Table2[],4,FALSE),IF($E112="X",VLOOKUP($B112,Table3[],4,FALSE),IF($F112="X",VLOOKUP($B112,Table4[],4,FALSE),VLOOKUP($B112,Table5[],4,FALSE)))))</f>
        <v xml:space="preserve">     • -3
     • -2
     • -1
     • 0
     • 1
     • 2
     • [etc]</v>
      </c>
      <c r="K112" s="5" t="str">
        <f>IF($C112="X",VLOOKUP($B112,Table1[],5,FALSE),IF($D112="X",VLOOKUP($B112,Table2[],5,FALSE),IF($E112="X",VLOOKUP($B112,Table3[],5,FALSE),IF($F112="X",VLOOKUP($B112,Table4[],5,FALSE),VLOOKUP($B112,Table5[],5,FALSE)))))</f>
        <v>NOTES ON USING THIS ELEMENT: Non-Credit term are different from standard credit terms, but day 0 is still the first day of class.</v>
      </c>
      <c r="L112" s="5" t="str">
        <f>IF($C112="X",VLOOKUP($B112,Table1[],6,FALSE),IF($D112="X",VLOOKUP($B112,Table2[],6,FALSE),IF($E112="X",VLOOKUP($B112,Table3[],6,FALSE),IF($F112="X",VLOOKUP($B112,Table4[],6,FALSE),VLOOKUP($B112,Table5[],6,FALSE)))))</f>
        <v>[N/A]</v>
      </c>
      <c r="M112" t="s">
        <v>23</v>
      </c>
      <c r="P112" t="s">
        <v>24</v>
      </c>
      <c r="S112" s="89"/>
    </row>
    <row r="113" spans="1:19" ht="60" x14ac:dyDescent="0.25">
      <c r="A113" s="84">
        <v>105</v>
      </c>
      <c r="B113" s="3" t="s">
        <v>129</v>
      </c>
      <c r="C113" s="78" t="str">
        <f>IF(IFERROR(VLOOKUP('Unified Metrics'!B113,Table1[],1,FALSE),"")="","","X")</f>
        <v/>
      </c>
      <c r="D113" s="78" t="str">
        <f>IF(IFERROR(VLOOKUP('Unified Metrics'!B113,Table2[],1,FALSE),"")="","","X")</f>
        <v/>
      </c>
      <c r="E113" s="78" t="str">
        <f>IF(IFERROR(VLOOKUP('Unified Metrics'!B113,Table3[],1,FALSE),"")="","","X")</f>
        <v>X</v>
      </c>
      <c r="F113" s="78" t="str">
        <f>IF(IFERROR(VLOOKUP('Unified Metrics'!B113,Table4[],1,FALSE),"")="","","X")</f>
        <v/>
      </c>
      <c r="G113" s="78" t="str">
        <f>IF(IFERROR(VLOOKUP('Unified Metrics'!B113,Table5[],1,FALSE),"")="","","X")</f>
        <v/>
      </c>
      <c r="H113" s="5" t="str">
        <f>IF(C113="X",VLOOKUP(B113,Table1[],2,FALSE),IF(D113="X",VLOOKUP(B113,Table2[],2,FALSE),IF(E113="X",VLOOKUP(B113,Table3[],2,FALSE),IF(F113="X",VLOOKUP(B113,Table4[],2,FALSE),VLOOKUP(B113,Table5[],2,FALSE)))))</f>
        <v>TBD</v>
      </c>
      <c r="I113" s="5" t="str">
        <f>IF($C113="X",VLOOKUP($B113,Table1[],3,FALSE),IF($D113="X",VLOOKUP($B113,Table2[],3,FALSE),IF($E113="X",VLOOKUP($B113,Table3[],3,FALSE),IF($F113="X",VLOOKUP($B113,Table4[],3,FALSE),VLOOKUP($B113,Table5[],3,FALSE)))))</f>
        <v>[N/A]</v>
      </c>
      <c r="J113" s="5" t="str">
        <f>IF($C113="X",VLOOKUP($B113,Table1[],4,FALSE),IF($D113="X",VLOOKUP($B113,Table2[],4,FALSE),IF($E113="X",VLOOKUP($B113,Table3[],4,FALSE),IF($F113="X",VLOOKUP($B113,Table4[],4,FALSE),VLOOKUP($B113,Table5[],4,FALSE)))))</f>
        <v xml:space="preserve">     • Early Morning
     • Late Morning
     • Afternoon
     • Evening</v>
      </c>
      <c r="K113" s="5" t="str">
        <f>IF($C113="X",VLOOKUP($B113,Table1[],5,FALSE),IF($D113="X",VLOOKUP($B113,Table2[],5,FALSE),IF($E113="X",VLOOKUP($B113,Table3[],5,FALSE),IF($F113="X",VLOOKUP($B113,Table4[],5,FALSE),VLOOKUP($B113,Table5[],5,FALSE)))))</f>
        <v>[N/A]</v>
      </c>
      <c r="L113" s="5" t="str">
        <f>IF($C113="X",VLOOKUP($B113,Table1[],6,FALSE),IF($D113="X",VLOOKUP($B113,Table2[],6,FALSE),IF($E113="X",VLOOKUP($B113,Table3[],6,FALSE),IF($F113="X",VLOOKUP($B113,Table4[],6,FALSE),VLOOKUP($B113,Table5[],6,FALSE)))))</f>
        <v>[Weekday/Weekend]</v>
      </c>
    </row>
    <row r="114" spans="1:19" ht="45" x14ac:dyDescent="0.25">
      <c r="A114" s="84">
        <v>106</v>
      </c>
      <c r="B114" s="3" t="s">
        <v>130</v>
      </c>
      <c r="C114" s="78" t="str">
        <f>IF(IFERROR(VLOOKUP('Unified Metrics'!B114,Table1[],1,FALSE),"")="","","X")</f>
        <v/>
      </c>
      <c r="D114" s="78" t="str">
        <f>IF(IFERROR(VLOOKUP('Unified Metrics'!B114,Table2[],1,FALSE),"")="","","X")</f>
        <v/>
      </c>
      <c r="E114" s="78" t="str">
        <f>IF(IFERROR(VLOOKUP('Unified Metrics'!B114,Table3[],1,FALSE),"")="","","X")</f>
        <v/>
      </c>
      <c r="F114" s="78" t="str">
        <f>IF(IFERROR(VLOOKUP('Unified Metrics'!B114,Table4[],1,FALSE),"")="","","X")</f>
        <v/>
      </c>
      <c r="G114" s="78" t="str">
        <f>IF(IFERROR(VLOOKUP('Unified Metrics'!B114,Table5[],1,FALSE),"")="","","X")</f>
        <v>X</v>
      </c>
      <c r="H114" s="5" t="str">
        <f>IF(C114="X",VLOOKUP(B114,Table1[],2,FALSE),IF(D114="X",VLOOKUP(B114,Table2[],2,FALSE),IF(E114="X",VLOOKUP(B114,Table3[],2,FALSE),IF(F114="X",VLOOKUP(B114,Table4[],2,FALSE),VLOOKUP(B114,Table5[],2,FALSE)))))</f>
        <v>The city of the address the student has submitted for diploma receipt purposes on the graduation application.</v>
      </c>
      <c r="I114" s="5" t="str">
        <f>IF($C114="X",VLOOKUP($B114,Table1[],3,FALSE),IF($D114="X",VLOOKUP($B114,Table2[],3,FALSE),IF($E114="X",VLOOKUP($B114,Table3[],3,FALSE),IF($F114="X",VLOOKUP($B114,Table4[],3,FALSE),VLOOKUP($B114,Table5[],3,FALSE)))))</f>
        <v>[N/A]</v>
      </c>
      <c r="J114" s="5" t="str">
        <f>IF($C114="X",VLOOKUP($B114,Table1[],4,FALSE),IF($D114="X",VLOOKUP($B114,Table2[],4,FALSE),IF($E114="X",VLOOKUP($B114,Table3[],4,FALSE),IF($F114="X",VLOOKUP($B114,Table4[],4,FALSE),VLOOKUP($B114,Table5[],4,FALSE)))))</f>
        <v>TBD</v>
      </c>
      <c r="K114" s="5" t="str">
        <f>IF($C114="X",VLOOKUP($B114,Table1[],5,FALSE),IF($D114="X",VLOOKUP($B114,Table2[],5,FALSE),IF($E114="X",VLOOKUP($B114,Table3[],5,FALSE),IF($F114="X",VLOOKUP($B114,Table4[],5,FALSE),VLOOKUP($B114,Table5[],5,FALSE)))))</f>
        <v>[N/A]</v>
      </c>
      <c r="L114" s="5" t="str">
        <f>IF($C114="X",VLOOKUP($B114,Table1[],6,FALSE),IF($D114="X",VLOOKUP($B114,Table2[],6,FALSE),IF($E114="X",VLOOKUP($B114,Table3[],6,FALSE),IF($F114="X",VLOOKUP($B114,Table4[],6,FALSE),VLOOKUP($B114,Table5[],6,FALSE)))))</f>
        <v>[N/A]</v>
      </c>
      <c r="M114" t="s">
        <v>37</v>
      </c>
      <c r="P114" t="s">
        <v>24</v>
      </c>
      <c r="S114" s="89"/>
    </row>
    <row r="115" spans="1:19" ht="45" x14ac:dyDescent="0.25">
      <c r="A115" s="84">
        <v>107</v>
      </c>
      <c r="B115" s="3" t="s">
        <v>131</v>
      </c>
      <c r="C115" s="78" t="str">
        <f>IF(IFERROR(VLOOKUP('Unified Metrics'!B115,Table1[],1,FALSE),"")="","","X")</f>
        <v/>
      </c>
      <c r="D115" s="78" t="str">
        <f>IF(IFERROR(VLOOKUP('Unified Metrics'!B115,Table2[],1,FALSE),"")="","","X")</f>
        <v/>
      </c>
      <c r="E115" s="78" t="str">
        <f>IF(IFERROR(VLOOKUP('Unified Metrics'!B115,Table3[],1,FALSE),"")="","","X")</f>
        <v/>
      </c>
      <c r="F115" s="78" t="str">
        <f>IF(IFERROR(VLOOKUP('Unified Metrics'!B115,Table4[],1,FALSE),"")="","","X")</f>
        <v/>
      </c>
      <c r="G115" s="78" t="str">
        <f>IF(IFERROR(VLOOKUP('Unified Metrics'!B115,Table5[],1,FALSE),"")="","","X")</f>
        <v>X</v>
      </c>
      <c r="H115" s="5" t="str">
        <f>IF(C115="X",VLOOKUP(B115,Table1[],2,FALSE),IF(D115="X",VLOOKUP(B115,Table2[],2,FALSE),IF(E115="X",VLOOKUP(B115,Table3[],2,FALSE),IF(F115="X",VLOOKUP(B115,Table4[],2,FALSE),VLOOKUP(B115,Table5[],2,FALSE)))))</f>
        <v>The state of the address the student has submitted for diploma receipt purposes on the graduation application.</v>
      </c>
      <c r="I115" s="5" t="str">
        <f>IF($C115="X",VLOOKUP($B115,Table1[],3,FALSE),IF($D115="X",VLOOKUP($B115,Table2[],3,FALSE),IF($E115="X",VLOOKUP($B115,Table3[],3,FALSE),IF($F115="X",VLOOKUP($B115,Table4[],3,FALSE),VLOOKUP($B115,Table5[],3,FALSE)))))</f>
        <v>[N/A]</v>
      </c>
      <c r="J115" s="5" t="str">
        <f>IF($C115="X",VLOOKUP($B115,Table1[],4,FALSE),IF($D115="X",VLOOKUP($B115,Table2[],4,FALSE),IF($E115="X",VLOOKUP($B115,Table3[],4,FALSE),IF($F115="X",VLOOKUP($B115,Table4[],4,FALSE),VLOOKUP($B115,Table5[],4,FALSE)))))</f>
        <v>TBD</v>
      </c>
      <c r="K115" s="5" t="str">
        <f>IF($C115="X",VLOOKUP($B115,Table1[],5,FALSE),IF($D115="X",VLOOKUP($B115,Table2[],5,FALSE),IF($E115="X",VLOOKUP($B115,Table3[],5,FALSE),IF($F115="X",VLOOKUP($B115,Table4[],5,FALSE),VLOOKUP($B115,Table5[],5,FALSE)))))</f>
        <v>[N/A]</v>
      </c>
      <c r="L115" s="5" t="str">
        <f>IF($C115="X",VLOOKUP($B115,Table1[],6,FALSE),IF($D115="X",VLOOKUP($B115,Table2[],6,FALSE),IF($E115="X",VLOOKUP($B115,Table3[],6,FALSE),IF($F115="X",VLOOKUP($B115,Table4[],6,FALSE),VLOOKUP($B115,Table5[],6,FALSE)))))</f>
        <v>[N/A]</v>
      </c>
      <c r="M115" t="s">
        <v>37</v>
      </c>
      <c r="P115" t="s">
        <v>24</v>
      </c>
      <c r="S115" s="89"/>
    </row>
    <row r="116" spans="1:19" ht="45" x14ac:dyDescent="0.25">
      <c r="A116" s="84">
        <v>108</v>
      </c>
      <c r="B116" s="3" t="s">
        <v>132</v>
      </c>
      <c r="C116" s="78" t="str">
        <f>IF(IFERROR(VLOOKUP('Unified Metrics'!B116,Table1[],1,FALSE),"")="","","X")</f>
        <v/>
      </c>
      <c r="D116" s="78" t="str">
        <f>IF(IFERROR(VLOOKUP('Unified Metrics'!B116,Table2[],1,FALSE),"")="","","X")</f>
        <v/>
      </c>
      <c r="E116" s="78" t="str">
        <f>IF(IFERROR(VLOOKUP('Unified Metrics'!B116,Table3[],1,FALSE),"")="","","X")</f>
        <v/>
      </c>
      <c r="F116" s="78" t="str">
        <f>IF(IFERROR(VLOOKUP('Unified Metrics'!B116,Table4[],1,FALSE),"")="","","X")</f>
        <v/>
      </c>
      <c r="G116" s="78" t="str">
        <f>IF(IFERROR(VLOOKUP('Unified Metrics'!B116,Table5[],1,FALSE),"")="","","X")</f>
        <v>X</v>
      </c>
      <c r="H116" s="5" t="str">
        <f>IF(C116="X",VLOOKUP(B116,Table1[],2,FALSE),IF(D116="X",VLOOKUP(B116,Table2[],2,FALSE),IF(E116="X",VLOOKUP(B116,Table3[],2,FALSE),IF(F116="X",VLOOKUP(B116,Table4[],2,FALSE),VLOOKUP(B116,Table5[],2,FALSE)))))</f>
        <v>The first street line of the adress the student has submitted for diploma receipt purposes on the graduation application.</v>
      </c>
      <c r="I116" s="5" t="str">
        <f>IF($C116="X",VLOOKUP($B116,Table1[],3,FALSE),IF($D116="X",VLOOKUP($B116,Table2[],3,FALSE),IF($E116="X",VLOOKUP($B116,Table3[],3,FALSE),IF($F116="X",VLOOKUP($B116,Table4[],3,FALSE),VLOOKUP($B116,Table5[],3,FALSE)))))</f>
        <v>[N/A]</v>
      </c>
      <c r="J116" s="5" t="str">
        <f>IF($C116="X",VLOOKUP($B116,Table1[],4,FALSE),IF($D116="X",VLOOKUP($B116,Table2[],4,FALSE),IF($E116="X",VLOOKUP($B116,Table3[],4,FALSE),IF($F116="X",VLOOKUP($B116,Table4[],4,FALSE),VLOOKUP($B116,Table5[],4,FALSE)))))</f>
        <v>TBD</v>
      </c>
      <c r="K116" s="5" t="str">
        <f>IF($C116="X",VLOOKUP($B116,Table1[],5,FALSE),IF($D116="X",VLOOKUP($B116,Table2[],5,FALSE),IF($E116="X",VLOOKUP($B116,Table3[],5,FALSE),IF($F116="X",VLOOKUP($B116,Table4[],5,FALSE),VLOOKUP($B116,Table5[],5,FALSE)))))</f>
        <v>[N/A]</v>
      </c>
      <c r="L116" s="5" t="str">
        <f>IF($C116="X",VLOOKUP($B116,Table1[],6,FALSE),IF($D116="X",VLOOKUP($B116,Table2[],6,FALSE),IF($E116="X",VLOOKUP($B116,Table3[],6,FALSE),IF($F116="X",VLOOKUP($B116,Table4[],6,FALSE),VLOOKUP($B116,Table5[],6,FALSE)))))</f>
        <v>[N/A]</v>
      </c>
      <c r="M116" t="s">
        <v>37</v>
      </c>
      <c r="P116" t="s">
        <v>24</v>
      </c>
      <c r="S116" s="89"/>
    </row>
    <row r="117" spans="1:19" ht="45" x14ac:dyDescent="0.25">
      <c r="A117" s="84">
        <v>109</v>
      </c>
      <c r="B117" s="3" t="s">
        <v>133</v>
      </c>
      <c r="C117" s="78" t="str">
        <f>IF(IFERROR(VLOOKUP('Unified Metrics'!B117,Table1[],1,FALSE),"")="","","X")</f>
        <v/>
      </c>
      <c r="D117" s="78" t="str">
        <f>IF(IFERROR(VLOOKUP('Unified Metrics'!B117,Table2[],1,FALSE),"")="","","X")</f>
        <v/>
      </c>
      <c r="E117" s="78" t="str">
        <f>IF(IFERROR(VLOOKUP('Unified Metrics'!B117,Table3[],1,FALSE),"")="","","X")</f>
        <v/>
      </c>
      <c r="F117" s="78" t="str">
        <f>IF(IFERROR(VLOOKUP('Unified Metrics'!B117,Table4[],1,FALSE),"")="","","X")</f>
        <v/>
      </c>
      <c r="G117" s="78" t="str">
        <f>IF(IFERROR(VLOOKUP('Unified Metrics'!B117,Table5[],1,FALSE),"")="","","X")</f>
        <v>X</v>
      </c>
      <c r="H117" s="5" t="str">
        <f>IF(C117="X",VLOOKUP(B117,Table1[],2,FALSE),IF(D117="X",VLOOKUP(B117,Table2[],2,FALSE),IF(E117="X",VLOOKUP(B117,Table3[],2,FALSE),IF(F117="X",VLOOKUP(B117,Table4[],2,FALSE),VLOOKUP(B117,Table5[],2,FALSE)))))</f>
        <v>The second street line of the address the student has submitted for diploma receipt purposes on the graduation application.</v>
      </c>
      <c r="I117" s="5" t="str">
        <f>IF($C117="X",VLOOKUP($B117,Table1[],3,FALSE),IF($D117="X",VLOOKUP($B117,Table2[],3,FALSE),IF($E117="X",VLOOKUP($B117,Table3[],3,FALSE),IF($F117="X",VLOOKUP($B117,Table4[],3,FALSE),VLOOKUP($B117,Table5[],3,FALSE)))))</f>
        <v>[N/A]</v>
      </c>
      <c r="J117" s="5" t="str">
        <f>IF($C117="X",VLOOKUP($B117,Table1[],4,FALSE),IF($D117="X",VLOOKUP($B117,Table2[],4,FALSE),IF($E117="X",VLOOKUP($B117,Table3[],4,FALSE),IF($F117="X",VLOOKUP($B117,Table4[],4,FALSE),VLOOKUP($B117,Table5[],4,FALSE)))))</f>
        <v>TBD</v>
      </c>
      <c r="K117" s="5" t="str">
        <f>IF($C117="X",VLOOKUP($B117,Table1[],5,FALSE),IF($D117="X",VLOOKUP($B117,Table2[],5,FALSE),IF($E117="X",VLOOKUP($B117,Table3[],5,FALSE),IF($F117="X",VLOOKUP($B117,Table4[],5,FALSE),VLOOKUP($B117,Table5[],5,FALSE)))))</f>
        <v>[N/A]</v>
      </c>
      <c r="L117" s="5" t="str">
        <f>IF($C117="X",VLOOKUP($B117,Table1[],6,FALSE),IF($D117="X",VLOOKUP($B117,Table2[],6,FALSE),IF($E117="X",VLOOKUP($B117,Table3[],6,FALSE),IF($F117="X",VLOOKUP($B117,Table4[],6,FALSE),VLOOKUP($B117,Table5[],6,FALSE)))))</f>
        <v>[N/A]</v>
      </c>
      <c r="M117" t="s">
        <v>37</v>
      </c>
      <c r="P117" t="s">
        <v>24</v>
      </c>
      <c r="S117" s="89"/>
    </row>
    <row r="118" spans="1:19" ht="45" x14ac:dyDescent="0.25">
      <c r="A118" s="84">
        <v>110</v>
      </c>
      <c r="B118" s="3" t="s">
        <v>134</v>
      </c>
      <c r="C118" s="78" t="str">
        <f>IF(IFERROR(VLOOKUP('Unified Metrics'!B118,Table1[],1,FALSE),"")="","","X")</f>
        <v/>
      </c>
      <c r="D118" s="78" t="str">
        <f>IF(IFERROR(VLOOKUP('Unified Metrics'!B118,Table2[],1,FALSE),"")="","","X")</f>
        <v/>
      </c>
      <c r="E118" s="78" t="str">
        <f>IF(IFERROR(VLOOKUP('Unified Metrics'!B118,Table3[],1,FALSE),"")="","","X")</f>
        <v/>
      </c>
      <c r="F118" s="78" t="str">
        <f>IF(IFERROR(VLOOKUP('Unified Metrics'!B118,Table4[],1,FALSE),"")="","","X")</f>
        <v/>
      </c>
      <c r="G118" s="78" t="str">
        <f>IF(IFERROR(VLOOKUP('Unified Metrics'!B118,Table5[],1,FALSE),"")="","","X")</f>
        <v>X</v>
      </c>
      <c r="H118" s="5" t="str">
        <f>IF(C118="X",VLOOKUP(B118,Table1[],2,FALSE),IF(D118="X",VLOOKUP(B118,Table2[],2,FALSE),IF(E118="X",VLOOKUP(B118,Table3[],2,FALSE),IF(F118="X",VLOOKUP(B118,Table4[],2,FALSE),VLOOKUP(B118,Table5[],2,FALSE)))))</f>
        <v>The zip code of the address the student has submitted for diploma receipt purposes on the graduation application.</v>
      </c>
      <c r="I118" s="5" t="str">
        <f>IF($C118="X",VLOOKUP($B118,Table1[],3,FALSE),IF($D118="X",VLOOKUP($B118,Table2[],3,FALSE),IF($E118="X",VLOOKUP($B118,Table3[],3,FALSE),IF($F118="X",VLOOKUP($B118,Table4[],3,FALSE),VLOOKUP($B118,Table5[],3,FALSE)))))</f>
        <v>[N/A]</v>
      </c>
      <c r="J118" s="5" t="str">
        <f>IF($C118="X",VLOOKUP($B118,Table1[],4,FALSE),IF($D118="X",VLOOKUP($B118,Table2[],4,FALSE),IF($E118="X",VLOOKUP($B118,Table3[],4,FALSE),IF($F118="X",VLOOKUP($B118,Table4[],4,FALSE),VLOOKUP($B118,Table5[],4,FALSE)))))</f>
        <v>TBD</v>
      </c>
      <c r="K118" s="5" t="str">
        <f>IF($C118="X",VLOOKUP($B118,Table1[],5,FALSE),IF($D118="X",VLOOKUP($B118,Table2[],5,FALSE),IF($E118="X",VLOOKUP($B118,Table3[],5,FALSE),IF($F118="X",VLOOKUP($B118,Table4[],5,FALSE),VLOOKUP($B118,Table5[],5,FALSE)))))</f>
        <v>[N/A]</v>
      </c>
      <c r="L118" s="5" t="str">
        <f>IF($C118="X",VLOOKUP($B118,Table1[],6,FALSE),IF($D118="X",VLOOKUP($B118,Table2[],6,FALSE),IF($E118="X",VLOOKUP($B118,Table3[],6,FALSE),IF($F118="X",VLOOKUP($B118,Table4[],6,FALSE),VLOOKUP($B118,Table5[],6,FALSE)))))</f>
        <v>[N/A]</v>
      </c>
      <c r="M118" t="s">
        <v>37</v>
      </c>
      <c r="P118" t="s">
        <v>24</v>
      </c>
      <c r="S118" s="89"/>
    </row>
    <row r="119" spans="1:19" ht="45" x14ac:dyDescent="0.25">
      <c r="A119" s="84">
        <v>111</v>
      </c>
      <c r="B119" s="3" t="s">
        <v>135</v>
      </c>
      <c r="C119" s="78" t="str">
        <f>IF(IFERROR(VLOOKUP('Unified Metrics'!B119,Table1[],1,FALSE),"")="","","X")</f>
        <v/>
      </c>
      <c r="D119" s="78" t="str">
        <f>IF(IFERROR(VLOOKUP('Unified Metrics'!B119,Table2[],1,FALSE),"")="","","X")</f>
        <v>X</v>
      </c>
      <c r="E119" s="78" t="str">
        <f>IF(IFERROR(VLOOKUP('Unified Metrics'!B119,Table3[],1,FALSE),"")="","","X")</f>
        <v>X</v>
      </c>
      <c r="F119" s="78" t="str">
        <f>IF(IFERROR(VLOOKUP('Unified Metrics'!B119,Table4[],1,FALSE),"")="","","X")</f>
        <v>X</v>
      </c>
      <c r="G119" s="78" t="str">
        <f>IF(IFERROR(VLOOKUP('Unified Metrics'!B119,Table5[],1,FALSE),"")="","","X")</f>
        <v/>
      </c>
      <c r="H119" s="5" t="str">
        <f>IF(C119="X",VLOOKUP(B119,Table1[],2,FALSE),IF(D119="X",VLOOKUP(B119,Table2[],2,FALSE),IF(E119="X",VLOOKUP(B119,Table3[],2,FALSE),IF(F119="X",VLOOKUP(B119,Table4[],2,FALSE),VLOOKUP(B119,Table5[],2,FALSE)))))</f>
        <v>Extracted from Room Code, this is the manner and method in which course instruction was delivered to students</v>
      </c>
      <c r="I119" s="5" t="str">
        <f>IF($C119="X",VLOOKUP($B119,Table1[],3,FALSE),IF($D119="X",VLOOKUP($B119,Table2[],3,FALSE),IF($E119="X",VLOOKUP($B119,Table3[],3,FALSE),IF($F119="X",VLOOKUP($B119,Table4[],3,FALSE),VLOOKUP($B119,Table5[],3,FALSE)))))</f>
        <v>[N/A]</v>
      </c>
      <c r="J119" s="5" t="str">
        <f>IF($C119="X",VLOOKUP($B119,Table1[],4,FALSE),IF($D119="X",VLOOKUP($B119,Table2[],4,FALSE),IF($E119="X",VLOOKUP($B119,Table3[],4,FALSE),IF($F119="X",VLOOKUP($B119,Table4[],4,FALSE),VLOOKUP($B119,Table5[],4,FALSE)))))</f>
        <v xml:space="preserve">     • Asynchronous
     • Synchronous
     • Both</v>
      </c>
      <c r="K119" s="5" t="str">
        <f>IF($C119="X",VLOOKUP($B119,Table1[],5,FALSE),IF($D119="X",VLOOKUP($B119,Table2[],5,FALSE),IF($E119="X",VLOOKUP($B119,Table3[],5,FALSE),IF($F119="X",VLOOKUP($B119,Table4[],5,FALSE),VLOOKUP($B119,Table5[],5,FALSE)))))</f>
        <v>[N/A]</v>
      </c>
      <c r="L119" s="5" t="str">
        <f>IF($C119="X",VLOOKUP($B119,Table1[],6,FALSE),IF($D119="X",VLOOKUP($B119,Table2[],6,FALSE),IF($E119="X",VLOOKUP($B119,Table3[],6,FALSE),IF($F119="X",VLOOKUP($B119,Table4[],6,FALSE),VLOOKUP($B119,Table5[],6,FALSE)))))</f>
        <v>[N/A]</v>
      </c>
      <c r="M119" t="s">
        <v>23</v>
      </c>
      <c r="P119" t="s">
        <v>24</v>
      </c>
      <c r="S119" s="89"/>
    </row>
    <row r="120" spans="1:19" ht="105" x14ac:dyDescent="0.25">
      <c r="A120" s="84">
        <v>112</v>
      </c>
      <c r="B120" s="3" t="s">
        <v>136</v>
      </c>
      <c r="C120" s="78" t="str">
        <f>IF(IFERROR(VLOOKUP('Unified Metrics'!B120,Table1[],1,FALSE),"")="","","X")</f>
        <v/>
      </c>
      <c r="D120" s="78" t="str">
        <f>IF(IFERROR(VLOOKUP('Unified Metrics'!B120,Table2[],1,FALSE),"")="","","X")</f>
        <v>X</v>
      </c>
      <c r="E120" s="78" t="str">
        <f>IF(IFERROR(VLOOKUP('Unified Metrics'!B120,Table3[],1,FALSE),"")="","","X")</f>
        <v>X</v>
      </c>
      <c r="F120" s="78" t="str">
        <f>IF(IFERROR(VLOOKUP('Unified Metrics'!B120,Table4[],1,FALSE),"")="","","X")</f>
        <v>X</v>
      </c>
      <c r="G120" s="78" t="str">
        <f>IF(IFERROR(VLOOKUP('Unified Metrics'!B120,Table5[],1,FALSE),"")="","","X")</f>
        <v/>
      </c>
      <c r="H120" s="5" t="str">
        <f>IF(C120="X",VLOOKUP(B120,Table1[],2,FALSE),IF(D120="X",VLOOKUP(B120,Table2[],2,FALSE),IF(E120="X",VLOOKUP(B120,Table3[],2,FALSE),IF(F120="X",VLOOKUP(B120,Table4[],2,FALSE),VLOOKUP(B120,Table5[],2,FALSE)))))</f>
        <v>The actual codes, extracted from the Room code field, that reflect the manner and method in which course instruction was delivered to students</v>
      </c>
      <c r="I120" s="5" t="str">
        <f>IF($C120="X",VLOOKUP($B120,Table1[],3,FALSE),IF($D120="X",VLOOKUP($B120,Table2[],3,FALSE),IF($E120="X",VLOOKUP($B120,Table3[],3,FALSE),IF($F120="X",VLOOKUP($B120,Table4[],3,FALSE),VLOOKUP($B120,Table5[],3,FALSE)))))</f>
        <v>[N/A]</v>
      </c>
      <c r="J120" s="5" t="str">
        <f>IF($C120="X",VLOOKUP($B120,Table1[],4,FALSE),IF($D120="X",VLOOKUP($B120,Table2[],4,FALSE),IF($E120="X",VLOOKUP($B120,Table3[],4,FALSE),IF($F120="X",VLOOKUP($B120,Table4[],4,FALSE),VLOOKUP($B120,Table5[],4,FALSE)))))</f>
        <v xml:space="preserve">     • Hybrid (Asynchronous)
     • Online (Asynchronous)
     • Web (Asynchronous)
     • RB (Asynchronous)
     • RL (Synchronous)
     • Remote (Synchronous)
     • Etc.</v>
      </c>
      <c r="K120" s="5" t="str">
        <f>IF($C120="X",VLOOKUP($B120,Table1[],5,FALSE),IF($D120="X",VLOOKUP($B120,Table2[],5,FALSE),IF($E120="X",VLOOKUP($B120,Table3[],5,FALSE),IF($F120="X",VLOOKUP($B120,Table4[],5,FALSE),VLOOKUP($B120,Table5[],5,FALSE)))))</f>
        <v>[N/A]</v>
      </c>
      <c r="L120" s="5" t="str">
        <f>IF($C120="X",VLOOKUP($B120,Table1[],6,FALSE),IF($D120="X",VLOOKUP($B120,Table2[],6,FALSE),IF($E120="X",VLOOKUP($B120,Table3[],6,FALSE),IF($F120="X",VLOOKUP($B120,Table4[],6,FALSE),VLOOKUP($B120,Table5[],6,FALSE)))))</f>
        <v>[N/A]</v>
      </c>
      <c r="M120" t="s">
        <v>23</v>
      </c>
      <c r="P120" t="s">
        <v>24</v>
      </c>
      <c r="S120" s="89"/>
    </row>
    <row r="121" spans="1:19" ht="45" x14ac:dyDescent="0.25">
      <c r="A121" s="84">
        <v>113</v>
      </c>
      <c r="B121" s="3" t="s">
        <v>137</v>
      </c>
      <c r="C121" s="78" t="str">
        <f>IF(IFERROR(VLOOKUP('Unified Metrics'!B121,Table1[],1,FALSE),"")="","","X")</f>
        <v/>
      </c>
      <c r="D121" s="78" t="str">
        <f>IF(IFERROR(VLOOKUP('Unified Metrics'!B121,Table2[],1,FALSE),"")="","","X")</f>
        <v>X</v>
      </c>
      <c r="E121" s="78" t="str">
        <f>IF(IFERROR(VLOOKUP('Unified Metrics'!B121,Table3[],1,FALSE),"")="","","X")</f>
        <v>X</v>
      </c>
      <c r="F121" s="78" t="str">
        <f>IF(IFERROR(VLOOKUP('Unified Metrics'!B121,Table4[],1,FALSE),"")="","","X")</f>
        <v>X</v>
      </c>
      <c r="G121" s="78" t="str">
        <f>IF(IFERROR(VLOOKUP('Unified Metrics'!B121,Table5[],1,FALSE),"")="","","X")</f>
        <v/>
      </c>
      <c r="H121" s="5" t="str">
        <f>IF(C121="X",VLOOKUP(B121,Table1[],2,FALSE),IF(D121="X",VLOOKUP(B121,Table2[],2,FALSE),IF(E121="X",VLOOKUP(B121,Table3[],2,FALSE),IF(F121="X",VLOOKUP(B121,Table4[],2,FALSE),VLOOKUP(B121,Table5[],2,FALSE)))))</f>
        <v>The Department with which a course is associated.</v>
      </c>
      <c r="I121" s="5" t="str">
        <f>IF($C121="X",VLOOKUP($B121,Table1[],3,FALSE),IF($D121="X",VLOOKUP($B121,Table2[],3,FALSE),IF($E121="X",VLOOKUP($B121,Table3[],3,FALSE),IF($F121="X",VLOOKUP($B121,Table4[],3,FALSE),VLOOKUP($B121,Table5[],3,FALSE)))))</f>
        <v>[N/A]</v>
      </c>
      <c r="J121" s="5" t="str">
        <f>IF($C121="X",VLOOKUP($B121,Table1[],4,FALSE),IF($D121="X",VLOOKUP($B121,Table2[],4,FALSE),IF($E121="X",VLOOKUP($B121,Table3[],4,FALSE),IF($F121="X",VLOOKUP($B121,Table4[],4,FALSE),VLOOKUP($B121,Table5[],4,FALSE)))))</f>
        <v xml:space="preserve">     • English
     • Sociology
     • etc.</v>
      </c>
      <c r="K121" s="5" t="str">
        <f>IF($C121="X",VLOOKUP($B121,Table1[],5,FALSE),IF($D121="X",VLOOKUP($B121,Table2[],5,FALSE),IF($E121="X",VLOOKUP($B121,Table3[],5,FALSE),IF($F121="X",VLOOKUP($B121,Table4[],5,FALSE),VLOOKUP($B121,Table5[],5,FALSE)))))</f>
        <v>[N/A]</v>
      </c>
      <c r="L121" s="5" t="str">
        <f>IF($C121="X",VLOOKUP($B121,Table1[],6,FALSE),IF($D121="X",VLOOKUP($B121,Table2[],6,FALSE),IF($E121="X",VLOOKUP($B121,Table3[],6,FALSE),IF($F121="X",VLOOKUP($B121,Table4[],6,FALSE),VLOOKUP($B121,Table5[],6,FALSE)))))</f>
        <v>Related Elements: [Subject]. [Division]</v>
      </c>
      <c r="M121" t="s">
        <v>23</v>
      </c>
      <c r="P121" t="s">
        <v>24</v>
      </c>
      <c r="S121" s="89"/>
    </row>
    <row r="122" spans="1:19" ht="45" x14ac:dyDescent="0.25">
      <c r="A122" s="84">
        <v>114</v>
      </c>
      <c r="B122" s="3" t="s">
        <v>138</v>
      </c>
      <c r="C122" s="78" t="str">
        <f>IF(IFERROR(VLOOKUP('Unified Metrics'!B122,Table1[],1,FALSE),"")="","","X")</f>
        <v/>
      </c>
      <c r="D122" s="78" t="str">
        <f>IF(IFERROR(VLOOKUP('Unified Metrics'!B122,Table2[],1,FALSE),"")="","","X")</f>
        <v>X</v>
      </c>
      <c r="E122" s="78" t="str">
        <f>IF(IFERROR(VLOOKUP('Unified Metrics'!B122,Table3[],1,FALSE),"")="","","X")</f>
        <v>X</v>
      </c>
      <c r="F122" s="78" t="str">
        <f>IF(IFERROR(VLOOKUP('Unified Metrics'!B122,Table4[],1,FALSE),"")="","","X")</f>
        <v>X</v>
      </c>
      <c r="G122" s="78" t="str">
        <f>IF(IFERROR(VLOOKUP('Unified Metrics'!B122,Table5[],1,FALSE),"")="","","X")</f>
        <v/>
      </c>
      <c r="H122" s="5" t="str">
        <f>IF(C122="X",VLOOKUP(B122,Table1[],2,FALSE),IF(D122="X",VLOOKUP(B122,Table2[],2,FALSE),IF(E122="X",VLOOKUP(B122,Table3[],2,FALSE),IF(F122="X",VLOOKUP(B122,Table4[],2,FALSE),VLOOKUP(B122,Table5[],2,FALSE)))))</f>
        <v>The code associated with the department in which a course is associated</v>
      </c>
      <c r="I122" s="5" t="str">
        <f>IF($C122="X",VLOOKUP($B122,Table1[],3,FALSE),IF($D122="X",VLOOKUP($B122,Table2[],3,FALSE),IF($E122="X",VLOOKUP($B122,Table3[],3,FALSE),IF($F122="X",VLOOKUP($B122,Table4[],3,FALSE),VLOOKUP($B122,Table5[],3,FALSE)))))</f>
        <v>[N/A]</v>
      </c>
      <c r="J122" s="5" t="str">
        <f>IF($C122="X",VLOOKUP($B122,Table1[],4,FALSE),IF($D122="X",VLOOKUP($B122,Table2[],4,FALSE),IF($E122="X",VLOOKUP($B122,Table3[],4,FALSE),IF($F122="X",VLOOKUP($B122,Table4[],4,FALSE),VLOOKUP($B122,Table5[],4,FALSE)))))</f>
        <v xml:space="preserve">     • ENG: English
     • SOC: Sociology
     • etc…</v>
      </c>
      <c r="K122" s="5" t="str">
        <f>IF($C122="X",VLOOKUP($B122,Table1[],5,FALSE),IF($D122="X",VLOOKUP($B122,Table2[],5,FALSE),IF($E122="X",VLOOKUP($B122,Table3[],5,FALSE),IF($F122="X",VLOOKUP($B122,Table4[],5,FALSE),VLOOKUP($B122,Table5[],5,FALSE)))))</f>
        <v>[N/A]</v>
      </c>
      <c r="L122" s="5" t="str">
        <f>IF($C122="X",VLOOKUP($B122,Table1[],6,FALSE),IF($D122="X",VLOOKUP($B122,Table2[],6,FALSE),IF($E122="X",VLOOKUP($B122,Table3[],6,FALSE),IF($F122="X",VLOOKUP($B122,Table4[],6,FALSE),VLOOKUP($B122,Table5[],6,FALSE)))))</f>
        <v>Related Elements: [Subject Code]. [Division Code]</v>
      </c>
      <c r="M122" t="s">
        <v>23</v>
      </c>
      <c r="P122" t="s">
        <v>24</v>
      </c>
      <c r="S122" s="89"/>
    </row>
    <row r="123" spans="1:19" x14ac:dyDescent="0.25">
      <c r="A123" s="84">
        <v>115</v>
      </c>
      <c r="B123" s="3" t="s">
        <v>139</v>
      </c>
      <c r="C123" s="78" t="str">
        <f>IF(IFERROR(VLOOKUP('Unified Metrics'!B123,Table1[],1,FALSE),"")="","","X")</f>
        <v/>
      </c>
      <c r="D123" s="78" t="str">
        <f>IF(IFERROR(VLOOKUP('Unified Metrics'!B123,Table2[],1,FALSE),"")="","","X")</f>
        <v/>
      </c>
      <c r="E123" s="78" t="str">
        <f>IF(IFERROR(VLOOKUP('Unified Metrics'!B123,Table3[],1,FALSE),"")="","","X")</f>
        <v/>
      </c>
      <c r="F123" s="78" t="str">
        <f>IF(IFERROR(VLOOKUP('Unified Metrics'!B123,Table4[],1,FALSE),"")="","","X")</f>
        <v/>
      </c>
      <c r="G123" s="78" t="str">
        <f>IF(IFERROR(VLOOKUP('Unified Metrics'!B123,Table5[],1,FALSE),"")="","","X")</f>
        <v>X</v>
      </c>
      <c r="H123" s="5" t="str">
        <f>IF(C123="X",VLOOKUP(B123,Table1[],2,FALSE),IF(D123="X",VLOOKUP(B123,Table2[],2,FALSE),IF(E123="X",VLOOKUP(B123,Table3[],2,FALSE),IF(F123="X",VLOOKUP(B123,Table4[],2,FALSE),VLOOKUP(B123,Table5[],2,FALSE)))))</f>
        <v>TBD</v>
      </c>
      <c r="I123" s="5" t="str">
        <f>IF($C123="X",VLOOKUP($B123,Table1[],3,FALSE),IF($D123="X",VLOOKUP($B123,Table2[],3,FALSE),IF($E123="X",VLOOKUP($B123,Table3[],3,FALSE),IF($F123="X",VLOOKUP($B123,Table4[],3,FALSE),VLOOKUP($B123,Table5[],3,FALSE)))))</f>
        <v>[N/A]</v>
      </c>
      <c r="J123" s="5" t="str">
        <f>IF($C123="X",VLOOKUP($B123,Table1[],4,FALSE),IF($D123="X",VLOOKUP($B123,Table2[],4,FALSE),IF($E123="X",VLOOKUP($B123,Table3[],4,FALSE),IF($F123="X",VLOOKUP($B123,Table4[],4,FALSE),VLOOKUP($B123,Table5[],4,FALSE)))))</f>
        <v>[N/A]</v>
      </c>
      <c r="K123" s="5" t="str">
        <f>IF($C123="X",VLOOKUP($B123,Table1[],5,FALSE),IF($D123="X",VLOOKUP($B123,Table2[],5,FALSE),IF($E123="X",VLOOKUP($B123,Table3[],5,FALSE),IF($F123="X",VLOOKUP($B123,Table4[],5,FALSE),VLOOKUP($B123,Table5[],5,FALSE)))))</f>
        <v>[N/A]</v>
      </c>
      <c r="L123" s="5" t="str">
        <f>IF($C123="X",VLOOKUP($B123,Table1[],6,FALSE),IF($D123="X",VLOOKUP($B123,Table2[],6,FALSE),IF($E123="X",VLOOKUP($B123,Table3[],6,FALSE),IF($F123="X",VLOOKUP($B123,Table4[],6,FALSE),VLOOKUP($B123,Table5[],6,FALSE)))))</f>
        <v>[N/A]</v>
      </c>
    </row>
    <row r="124" spans="1:19" x14ac:dyDescent="0.25">
      <c r="A124" s="84">
        <v>116</v>
      </c>
      <c r="B124" s="3" t="s">
        <v>140</v>
      </c>
      <c r="C124" s="78" t="str">
        <f>IF(IFERROR(VLOOKUP('Unified Metrics'!B124,Table1[],1,FALSE),"")="","","X")</f>
        <v/>
      </c>
      <c r="D124" s="78" t="str">
        <f>IF(IFERROR(VLOOKUP('Unified Metrics'!B124,Table2[],1,FALSE),"")="","","X")</f>
        <v/>
      </c>
      <c r="E124" s="78" t="str">
        <f>IF(IFERROR(VLOOKUP('Unified Metrics'!B124,Table3[],1,FALSE),"")="","","X")</f>
        <v/>
      </c>
      <c r="F124" s="78" t="str">
        <f>IF(IFERROR(VLOOKUP('Unified Metrics'!B124,Table4[],1,FALSE),"")="","","X")</f>
        <v/>
      </c>
      <c r="G124" s="78" t="str">
        <f>IF(IFERROR(VLOOKUP('Unified Metrics'!B124,Table5[],1,FALSE),"")="","","X")</f>
        <v>X</v>
      </c>
      <c r="H124" s="5" t="str">
        <f>IF(C124="X",VLOOKUP(B124,Table1[],2,FALSE),IF(D124="X",VLOOKUP(B124,Table2[],2,FALSE),IF(E124="X",VLOOKUP(B124,Table3[],2,FALSE),IF(F124="X",VLOOKUP(B124,Table4[],2,FALSE),VLOOKUP(B124,Table5[],2,FALSE)))))</f>
        <v>TBD</v>
      </c>
      <c r="I124" s="5" t="str">
        <f>IF($C124="X",VLOOKUP($B124,Table1[],3,FALSE),IF($D124="X",VLOOKUP($B124,Table2[],3,FALSE),IF($E124="X",VLOOKUP($B124,Table3[],3,FALSE),IF($F124="X",VLOOKUP($B124,Table4[],3,FALSE),VLOOKUP($B124,Table5[],3,FALSE)))))</f>
        <v>[N/A]</v>
      </c>
      <c r="J124" s="5" t="str">
        <f>IF($C124="X",VLOOKUP($B124,Table1[],4,FALSE),IF($D124="X",VLOOKUP($B124,Table2[],4,FALSE),IF($E124="X",VLOOKUP($B124,Table3[],4,FALSE),IF($F124="X",VLOOKUP($B124,Table4[],4,FALSE),VLOOKUP($B124,Table5[],4,FALSE)))))</f>
        <v>[N/A]</v>
      </c>
      <c r="K124" s="5" t="str">
        <f>IF($C124="X",VLOOKUP($B124,Table1[],5,FALSE),IF($D124="X",VLOOKUP($B124,Table2[],5,FALSE),IF($E124="X",VLOOKUP($B124,Table3[],5,FALSE),IF($F124="X",VLOOKUP($B124,Table4[],5,FALSE),VLOOKUP($B124,Table5[],5,FALSE)))))</f>
        <v>[N/A]</v>
      </c>
      <c r="L124" s="5" t="str">
        <f>IF($C124="X",VLOOKUP($B124,Table1[],6,FALSE),IF($D124="X",VLOOKUP($B124,Table2[],6,FALSE),IF($E124="X",VLOOKUP($B124,Table3[],6,FALSE),IF($F124="X",VLOOKUP($B124,Table4[],6,FALSE),VLOOKUP($B124,Table5[],6,FALSE)))))</f>
        <v>[N/A]</v>
      </c>
    </row>
    <row r="125" spans="1:19" ht="75" x14ac:dyDescent="0.25">
      <c r="A125" s="84">
        <v>117</v>
      </c>
      <c r="B125" s="3" t="s">
        <v>141</v>
      </c>
      <c r="C125" s="78" t="str">
        <f>IF(IFERROR(VLOOKUP('Unified Metrics'!B125,Table1[],1,FALSE),"")="","","X")</f>
        <v/>
      </c>
      <c r="D125" s="78" t="str">
        <f>IF(IFERROR(VLOOKUP('Unified Metrics'!B125,Table2[],1,FALSE),"")="","","X")</f>
        <v>X</v>
      </c>
      <c r="E125" s="78" t="str">
        <f>IF(IFERROR(VLOOKUP('Unified Metrics'!B125,Table3[],1,FALSE),"")="","","X")</f>
        <v>X</v>
      </c>
      <c r="F125" s="78" t="str">
        <f>IF(IFERROR(VLOOKUP('Unified Metrics'!B125,Table4[],1,FALSE),"")="","","X")</f>
        <v>X</v>
      </c>
      <c r="G125" s="78" t="str">
        <f>IF(IFERROR(VLOOKUP('Unified Metrics'!B125,Table5[],1,FALSE),"")="","","X")</f>
        <v/>
      </c>
      <c r="H125" s="5" t="str">
        <f>IF(C125="X",VLOOKUP(B125,Table1[],2,FALSE),IF(D125="X",VLOOKUP(B125,Table2[],2,FALSE),IF(E125="X",VLOOKUP(B125,Table3[],2,FALSE),IF(F125="X",VLOOKUP(B125,Table4[],2,FALSE),VLOOKUP(B125,Table5[],2,FALSE)))))</f>
        <v>The dvision in which a department is associated</v>
      </c>
      <c r="I125" s="5" t="str">
        <f>IF($C125="X",VLOOKUP($B125,Table1[],3,FALSE),IF($D125="X",VLOOKUP($B125,Table2[],3,FALSE),IF($E125="X",VLOOKUP($B125,Table3[],3,FALSE),IF($F125="X",VLOOKUP($B125,Table4[],3,FALSE),VLOOKUP($B125,Table5[],3,FALSE)))))</f>
        <v>[N/A]</v>
      </c>
      <c r="J125" s="5" t="str">
        <f>IF($C125="X",VLOOKUP($B125,Table1[],4,FALSE),IF($D125="X",VLOOKUP($B125,Table2[],4,FALSE),IF($E125="X",VLOOKUP($B125,Table3[],4,FALSE),IF($F125="X",VLOOKUP($B125,Table4[],4,FALSE),VLOOKUP($B125,Table5[],4,FALSE)))))</f>
        <v xml:space="preserve">     • Institutional Effectiveness / Library and Learning Support Services, Santiago Canyon College
     • Business, Santa Ana College</v>
      </c>
      <c r="K125" s="5" t="str">
        <f>IF($C125="X",VLOOKUP($B125,Table1[],5,FALSE),IF($D125="X",VLOOKUP($B125,Table2[],5,FALSE),IF($E125="X",VLOOKUP($B125,Table3[],5,FALSE),IF($F125="X",VLOOKUP($B125,Table4[],5,FALSE),VLOOKUP($B125,Table5[],5,FALSE)))))</f>
        <v>NOTES ON USING THIS ELEMENT: Divisions are specific to each college.  As a result, the college name is appended to the end of each division name</v>
      </c>
      <c r="L125" s="5" t="str">
        <f>IF($C125="X",VLOOKUP($B125,Table1[],6,FALSE),IF($D125="X",VLOOKUP($B125,Table2[],6,FALSE),IF($E125="X",VLOOKUP($B125,Table3[],6,FALSE),IF($F125="X",VLOOKUP($B125,Table4[],6,FALSE),VLOOKUP($B125,Table5[],6,FALSE)))))</f>
        <v>Related Elements: [Subject], [Department]</v>
      </c>
      <c r="M125" t="s">
        <v>23</v>
      </c>
      <c r="P125" t="s">
        <v>24</v>
      </c>
      <c r="S125" s="89"/>
    </row>
    <row r="126" spans="1:19" ht="75" x14ac:dyDescent="0.25">
      <c r="A126" s="84">
        <v>118</v>
      </c>
      <c r="B126" s="3" t="s">
        <v>142</v>
      </c>
      <c r="C126" s="78" t="str">
        <f>IF(IFERROR(VLOOKUP('Unified Metrics'!B126,Table1[],1,FALSE),"")="","","X")</f>
        <v/>
      </c>
      <c r="D126" s="78" t="str">
        <f>IF(IFERROR(VLOOKUP('Unified Metrics'!B126,Table2[],1,FALSE),"")="","","X")</f>
        <v>X</v>
      </c>
      <c r="E126" s="78" t="str">
        <f>IF(IFERROR(VLOOKUP('Unified Metrics'!B126,Table3[],1,FALSE),"")="","","X")</f>
        <v>X</v>
      </c>
      <c r="F126" s="78" t="str">
        <f>IF(IFERROR(VLOOKUP('Unified Metrics'!B126,Table4[],1,FALSE),"")="","","X")</f>
        <v>X</v>
      </c>
      <c r="G126" s="78" t="str">
        <f>IF(IFERROR(VLOOKUP('Unified Metrics'!B126,Table5[],1,FALSE),"")="","","X")</f>
        <v/>
      </c>
      <c r="H126" s="5" t="str">
        <f>IF(C126="X",VLOOKUP(B126,Table1[],2,FALSE),IF(D126="X",VLOOKUP(B126,Table2[],2,FALSE),IF(E126="X",VLOOKUP(B126,Table3[],2,FALSE),IF(F126="X",VLOOKUP(B126,Table4[],2,FALSE),VLOOKUP(B126,Table5[],2,FALSE)))))</f>
        <v>The code for the division in which a department is associated.</v>
      </c>
      <c r="I126" s="5" t="str">
        <f>IF($C126="X",VLOOKUP($B126,Table1[],3,FALSE),IF($D126="X",VLOOKUP($B126,Table2[],3,FALSE),IF($E126="X",VLOOKUP($B126,Table3[],3,FALSE),IF($F126="X",VLOOKUP($B126,Table4[],3,FALSE),VLOOKUP($B126,Table5[],3,FALSE)))))</f>
        <v>[N/A]</v>
      </c>
      <c r="J126" s="5" t="str">
        <f>IF($C126="X",VLOOKUP($B126,Table1[],4,FALSE),IF($D126="X",VLOOKUP($B126,Table2[],4,FALSE),IF($E126="X",VLOOKUP($B126,Table3[],4,FALSE),IF($F126="X",VLOOKUP($B126,Table4[],4,FALSE),VLOOKUP($B126,Table5[],4,FALSE)))))</f>
        <v xml:space="preserve">     • 1CED
     • 2CED
     • 2IELS
     </v>
      </c>
      <c r="K126" s="5" t="str">
        <f>IF($C126="X",VLOOKUP($B126,Table1[],5,FALSE),IF($D126="X",VLOOKUP($B126,Table2[],5,FALSE),IF($E126="X",VLOOKUP($B126,Table3[],5,FALSE),IF($F126="X",VLOOKUP($B126,Table4[],5,FALSE),VLOOKUP($B126,Table5[],5,FALSE)))))</f>
        <v>NOTES ON USING THIS ELEMENT: A one (1) in the first position represents Santa Ana College.  A (2) in the first position represents Santiago Canyon College</v>
      </c>
      <c r="L126" s="5" t="str">
        <f>IF($C126="X",VLOOKUP($B126,Table1[],6,FALSE),IF($D126="X",VLOOKUP($B126,Table2[],6,FALSE),IF($E126="X",VLOOKUP($B126,Table3[],6,FALSE),IF($F126="X",VLOOKUP($B126,Table4[],6,FALSE),VLOOKUP($B126,Table5[],6,FALSE)))))</f>
        <v>Related Elements: [Subject Code], [Department Code]</v>
      </c>
      <c r="M126" t="s">
        <v>23</v>
      </c>
      <c r="P126" t="s">
        <v>24</v>
      </c>
      <c r="S126" s="89"/>
    </row>
    <row r="127" spans="1:19" ht="30" x14ac:dyDescent="0.25">
      <c r="A127" s="84">
        <v>119</v>
      </c>
      <c r="B127" s="3" t="s">
        <v>143</v>
      </c>
      <c r="C127" s="78" t="str">
        <f>IF(IFERROR(VLOOKUP('Unified Metrics'!B127,Table1[],1,FALSE),"")="","","X")</f>
        <v/>
      </c>
      <c r="D127" s="78" t="str">
        <f>IF(IFERROR(VLOOKUP('Unified Metrics'!B127,Table2[],1,FALSE),"")="","","X")</f>
        <v/>
      </c>
      <c r="E127" s="78" t="str">
        <f>IF(IFERROR(VLOOKUP('Unified Metrics'!B127,Table3[],1,FALSE),"")="","","X")</f>
        <v>X</v>
      </c>
      <c r="F127" s="78" t="str">
        <f>IF(IFERROR(VLOOKUP('Unified Metrics'!B127,Table4[],1,FALSE),"")="","","X")</f>
        <v/>
      </c>
      <c r="G127" s="78" t="str">
        <f>IF(IFERROR(VLOOKUP('Unified Metrics'!B127,Table5[],1,FALSE),"")="","","X")</f>
        <v/>
      </c>
      <c r="H127" s="5" t="str">
        <f>IF(C127="X",VLOOKUP(B127,Table1[],2,FALSE),IF(D127="X",VLOOKUP(B127,Table2[],2,FALSE),IF(E127="X",VLOOKUP(B127,Table3[],2,FALSE),IF(F127="X",VLOOKUP(B127,Table4[],2,FALSE),VLOOKUP(B127,Table5[],2,FALSE)))))</f>
        <v>Code or text representing the reason captured for why a student dropped a course.</v>
      </c>
      <c r="I127" s="5" t="str">
        <f>IF($C127="X",VLOOKUP($B127,Table1[],3,FALSE),IF($D127="X",VLOOKUP($B127,Table2[],3,FALSE),IF($E127="X",VLOOKUP($B127,Table3[],3,FALSE),IF($F127="X",VLOOKUP($B127,Table4[],3,FALSE),VLOOKUP($B127,Table5[],3,FALSE)))))</f>
        <v>[N/A]</v>
      </c>
      <c r="J127" s="5" t="str">
        <f>IF($C127="X",VLOOKUP($B127,Table1[],4,FALSE),IF($D127="X",VLOOKUP($B127,Table2[],4,FALSE),IF($E127="X",VLOOKUP($B127,Table3[],4,FALSE),IF($F127="X",VLOOKUP($B127,Table4[],4,FALSE),VLOOKUP($B127,Table5[],4,FALSE)))))</f>
        <v>TBD</v>
      </c>
      <c r="K127" s="5" t="str">
        <f>IF($C127="X",VLOOKUP($B127,Table1[],5,FALSE),IF($D127="X",VLOOKUP($B127,Table2[],5,FALSE),IF($E127="X",VLOOKUP($B127,Table3[],5,FALSE),IF($F127="X",VLOOKUP($B127,Table4[],5,FALSE),VLOOKUP($B127,Table5[],5,FALSE)))))</f>
        <v>[N/A]</v>
      </c>
      <c r="L127" s="5" t="str">
        <f>IF($C127="X",VLOOKUP($B127,Table1[],6,FALSE),IF($D127="X",VLOOKUP($B127,Table2[],6,FALSE),IF($E127="X",VLOOKUP($B127,Table3[],6,FALSE),IF($F127="X",VLOOKUP($B127,Table4[],6,FALSE),VLOOKUP($B127,Table5[],6,FALSE)))))</f>
        <v>[N/A]</v>
      </c>
      <c r="M127" t="s">
        <v>23</v>
      </c>
      <c r="P127" t="s">
        <v>24</v>
      </c>
      <c r="S127" s="89"/>
    </row>
    <row r="128" spans="1:19" ht="45" x14ac:dyDescent="0.25">
      <c r="A128" s="84">
        <v>120</v>
      </c>
      <c r="B128" s="3" t="s">
        <v>144</v>
      </c>
      <c r="C128" s="78" t="str">
        <f>IF(IFERROR(VLOOKUP('Unified Metrics'!B128,Table1[],1,FALSE),"")="","","X")</f>
        <v/>
      </c>
      <c r="D128" s="78" t="str">
        <f>IF(IFERROR(VLOOKUP('Unified Metrics'!B128,Table2[],1,FALSE),"")="","","X")</f>
        <v/>
      </c>
      <c r="E128" s="78" t="str">
        <f>IF(IFERROR(VLOOKUP('Unified Metrics'!B128,Table3[],1,FALSE),"")="","","X")</f>
        <v/>
      </c>
      <c r="F128" s="78" t="str">
        <f>IF(IFERROR(VLOOKUP('Unified Metrics'!B128,Table4[],1,FALSE),"")="","","X")</f>
        <v>X</v>
      </c>
      <c r="G128" s="78" t="str">
        <f>IF(IFERROR(VLOOKUP('Unified Metrics'!B128,Table5[],1,FALSE),"")="","","X")</f>
        <v/>
      </c>
      <c r="H128" s="5" t="str">
        <f>IF(C128="X",VLOOKUP(B128,Table1[],2,FALSE),IF(D128="X",VLOOKUP(B128,Table2[],2,FALSE),IF(E128="X",VLOOKUP(B128,Table3[],2,FALSE),IF(F128="X",VLOOKUP(B128,Table4[],2,FALSE),VLOOKUP(B128,Table5[],2,FALSE)))))</f>
        <v>Daily Student Contact Hours divided by Full-Time Equivalent Faculty</v>
      </c>
      <c r="I128" s="5" t="str">
        <f>IF($C128="X",VLOOKUP($B128,Table1[],3,FALSE),IF($D128="X",VLOOKUP($B128,Table2[],3,FALSE),IF($E128="X",VLOOKUP($B128,Table3[],3,FALSE),IF($F128="X",VLOOKUP($B128,Table4[],3,FALSE),VLOOKUP($B128,Table5[],3,FALSE)))))</f>
        <v>[DSCH/FTEF] = Sum of Student Contact Hours / Full-Time Equivalent Faculty</v>
      </c>
      <c r="J128" s="5" t="str">
        <f>IF($C128="X",VLOOKUP($B128,Table1[],4,FALSE),IF($D128="X",VLOOKUP($B128,Table2[],4,FALSE),IF($E128="X",VLOOKUP($B128,Table3[],4,FALSE),IF($F128="X",VLOOKUP($B128,Table4[],4,FALSE),VLOOKUP($B128,Table5[],4,FALSE)))))</f>
        <v>[N/A]</v>
      </c>
      <c r="K128" s="5" t="str">
        <f>IF($C128="X",VLOOKUP($B128,Table1[],5,FALSE),IF($D128="X",VLOOKUP($B128,Table2[],5,FALSE),IF($E128="X",VLOOKUP($B128,Table3[],5,FALSE),IF($F128="X",VLOOKUP($B128,Table4[],5,FALSE),VLOOKUP($B128,Table5[],5,FALSE)))))</f>
        <v>[N/A]</v>
      </c>
      <c r="L128" s="5" t="str">
        <f>IF($C128="X",VLOOKUP($B128,Table1[],6,FALSE),IF($D128="X",VLOOKUP($B128,Table2[],6,FALSE),IF($E128="X",VLOOKUP($B128,Table3[],6,FALSE),IF($F128="X",VLOOKUP($B128,Table4[],6,FALSE),VLOOKUP($B128,Table5[],6,FALSE)))))</f>
        <v>Related Elements: [WSCH/FTEF], [PA/FTEF], [IW/FTEF]</v>
      </c>
    </row>
    <row r="129" spans="1:19" ht="180" x14ac:dyDescent="0.25">
      <c r="A129" s="84">
        <v>121</v>
      </c>
      <c r="B129" s="3" t="s">
        <v>145</v>
      </c>
      <c r="C129" s="78" t="str">
        <f>IF(IFERROR(VLOOKUP('Unified Metrics'!B129,Table1[],1,FALSE),"")="","","X")</f>
        <v>X</v>
      </c>
      <c r="D129" s="78" t="str">
        <f>IF(IFERROR(VLOOKUP('Unified Metrics'!B129,Table2[],1,FALSE),"")="","","X")</f>
        <v>X</v>
      </c>
      <c r="E129" s="78" t="str">
        <f>IF(IFERROR(VLOOKUP('Unified Metrics'!B129,Table3[],1,FALSE),"")="","","X")</f>
        <v>X</v>
      </c>
      <c r="F129" s="78" t="str">
        <f>IF(IFERROR(VLOOKUP('Unified Metrics'!B129,Table4[],1,FALSE),"")="","","X")</f>
        <v>X</v>
      </c>
      <c r="G129" s="78" t="str">
        <f>IF(IFERROR(VLOOKUP('Unified Metrics'!B129,Table5[],1,FALSE),"")="","","X")</f>
        <v/>
      </c>
      <c r="H129" s="5" t="str">
        <f>IF(C129="X",VLOOKUP(B129,Table1[],2,FALSE),IF(D129="X",VLOOKUP(B129,Table2[],2,FALSE),IF(E129="X",VLOOKUP(B129,Table3[],2,FALSE),IF(F129="X",VLOOKUP(B129,Table4[],2,FALSE),VLOOKUP(B129,Table5[],2,FALSE)))))</f>
        <v>Dual Credit allows qualified high school students the opportunity to enroll in RSCCD courses taught on their high school campus, led by instructors who have been approved and trained by RSCCD. Students enrolled in dual credit classes may earn high school and college credit simultaneously. Credit is issued through a partnering college. Dual Credit is only offered in high schools that meet minimum selection criteria. Refer to the Office of Academic Affairs Testing and Placement Guidelines for further information on Dual Credit student pre-requisite qualifications.</v>
      </c>
      <c r="I129" s="5" t="str">
        <f>IF($C129="X",VLOOKUP($B129,Table1[],3,FALSE),IF($D129="X",VLOOKUP($B129,Table2[],3,FALSE),IF($E129="X",VLOOKUP($B129,Table3[],3,FALSE),IF($F129="X",VLOOKUP($B129,Table4[],3,FALSE),VLOOKUP($B129,Table5[],3,FALSE)))))</f>
        <v>[N/A]</v>
      </c>
      <c r="J129" s="5" t="str">
        <f>IF($C129="X",VLOOKUP($B129,Table1[],4,FALSE),IF($D129="X",VLOOKUP($B129,Table2[],4,FALSE),IF($E129="X",VLOOKUP($B129,Table3[],4,FALSE),IF($F129="X",VLOOKUP($B129,Table4[],4,FALSE),VLOOKUP($B129,Table5[],4,FALSE)))))</f>
        <v xml:space="preserve">     • Yes
     • No
     • Unknown</v>
      </c>
      <c r="K129" s="5" t="str">
        <f>IF($C129="X",VLOOKUP($B129,Table1[],5,FALSE),IF($D129="X",VLOOKUP($B129,Table2[],5,FALSE),IF($E129="X",VLOOKUP($B129,Table3[],5,FALSE),IF($F129="X",VLOOKUP($B129,Table4[],5,FALSE),VLOOKUP($B129,Table5[],5,FALSE)))))</f>
        <v>[N/A]</v>
      </c>
      <c r="L129" s="5" t="str">
        <f>IF($C129="X",VLOOKUP($B129,Table1[],6,FALSE),IF($D129="X",VLOOKUP($B129,Table2[],6,FALSE),IF($E129="X",VLOOKUP($B129,Table3[],6,FALSE),IF($F129="X",VLOOKUP($B129,Table4[],6,FALSE),VLOOKUP($B129,Table5[],6,FALSE)))))</f>
        <v>[N/A]</v>
      </c>
    </row>
    <row r="130" spans="1:19" ht="195" x14ac:dyDescent="0.25">
      <c r="A130" s="84">
        <v>122</v>
      </c>
      <c r="B130" s="3" t="s">
        <v>146</v>
      </c>
      <c r="C130" s="78" t="str">
        <f>IF(IFERROR(VLOOKUP('Unified Metrics'!B130,Table1[],1,FALSE),"")="","","X")</f>
        <v>X</v>
      </c>
      <c r="D130" s="78" t="str">
        <f>IF(IFERROR(VLOOKUP('Unified Metrics'!B130,Table2[],1,FALSE),"")="","","X")</f>
        <v>X</v>
      </c>
      <c r="E130" s="78" t="str">
        <f>IF(IFERROR(VLOOKUP('Unified Metrics'!B130,Table3[],1,FALSE),"")="","","X")</f>
        <v>X</v>
      </c>
      <c r="F130" s="78" t="str">
        <f>IF(IFERROR(VLOOKUP('Unified Metrics'!B130,Table4[],1,FALSE),"")="","","X")</f>
        <v>X</v>
      </c>
      <c r="G130" s="78" t="str">
        <f>IF(IFERROR(VLOOKUP('Unified Metrics'!B130,Table5[],1,FALSE),"")="","","X")</f>
        <v/>
      </c>
      <c r="H130" s="5" t="str">
        <f>IF(C130="X",VLOOKUP(B130,Table1[],2,FALSE),IF(D130="X",VLOOKUP(B130,Table2[],2,FALSE),IF(E130="X",VLOOKUP(B130,Table3[],2,FALSE),IF(F130="X",VLOOKUP(B130,Table4[],2,FALSE),VLOOKUP(B130,Table5[],2,FALSE)))))</f>
        <v xml:space="preserve">Student is currently Dual Enrolled in High School and RSCCD. </v>
      </c>
      <c r="I130" s="5" t="str">
        <f>IF($C130="X",VLOOKUP($B130,Table1[],3,FALSE),IF($D130="X",VLOOKUP($B130,Table2[],3,FALSE),IF($E130="X",VLOOKUP($B130,Table3[],3,FALSE),IF($F130="X",VLOOKUP($B130,Table4[],3,FALSE),VLOOKUP($B130,Table5[],3,FALSE)))))</f>
        <v>[N/A]</v>
      </c>
      <c r="J130" s="5" t="str">
        <f>IF($C130="X",VLOOKUP($B130,Table1[],4,FALSE),IF($D130="X",VLOOKUP($B130,Table2[],4,FALSE),IF($E130="X",VLOOKUP($B130,Table3[],4,FALSE),IF($F130="X",VLOOKUP($B130,Table4[],4,FALSE),VLOOKUP($B130,Table5[],4,FALSE)))))</f>
        <v xml:space="preserve">     • Yes
     • No
     • Unknown</v>
      </c>
      <c r="K130" s="5" t="str">
        <f>IF($C130="X",VLOOKUP($B130,Table1[],5,FALSE),IF($D130="X",VLOOKUP($B130,Table2[],5,FALSE),IF($E130="X",VLOOKUP($B130,Table3[],5,FALSE),IF($F130="X",VLOOKUP($B130,Table4[],5,FALSE),VLOOKUP($B130,Table5[],5,FALSE)))))</f>
        <v>NOTES ON USING THIS ELEMENT: Dual Enrollment allows qualified high school students the opportunity to register for courses offered at RSCCD locations and earn college credit. Students may register in any course for which they meet the pre-requisites. These students are enrolled as part-time RSCCD and enjoy all the same campus benefits and responsibilities as traditional RSCCD students.</v>
      </c>
      <c r="L130" s="5" t="str">
        <f>IF($C130="X",VLOOKUP($B130,Table1[],6,FALSE),IF($D130="X",VLOOKUP($B130,Table2[],6,FALSE),IF($E130="X",VLOOKUP($B130,Table3[],6,FALSE),IF($F130="X",VLOOKUP($B130,Table4[],6,FALSE),VLOOKUP($B130,Table5[],6,FALSE)))))</f>
        <v>[N/A]</v>
      </c>
    </row>
    <row r="131" spans="1:19" ht="75" x14ac:dyDescent="0.25">
      <c r="A131" s="84">
        <v>123</v>
      </c>
      <c r="B131" s="3" t="s">
        <v>147</v>
      </c>
      <c r="C131" s="78" t="str">
        <f>IF(IFERROR(VLOOKUP('Unified Metrics'!B131,Table1[],1,FALSE),"")="","","X")</f>
        <v/>
      </c>
      <c r="D131" s="78" t="str">
        <f>IF(IFERROR(VLOOKUP('Unified Metrics'!B131,Table2[],1,FALSE),"")="","","X")</f>
        <v>X</v>
      </c>
      <c r="E131" s="78" t="str">
        <f>IF(IFERROR(VLOOKUP('Unified Metrics'!B131,Table3[],1,FALSE),"")="","","X")</f>
        <v>X</v>
      </c>
      <c r="F131" s="78" t="str">
        <f>IF(IFERROR(VLOOKUP('Unified Metrics'!B131,Table4[],1,FALSE),"")="","","X")</f>
        <v>X</v>
      </c>
      <c r="G131" s="78" t="str">
        <f>IF(IFERROR(VLOOKUP('Unified Metrics'!B131,Table5[],1,FALSE),"")="","","X")</f>
        <v/>
      </c>
      <c r="H131" s="5" t="str">
        <f>IF(C131="X",VLOOKUP(B131,Table1[],2,FALSE),IF(D131="X",VLOOKUP(B131,Table2[],2,FALSE),IF(E131="X",VLOOKUP(B131,Table3[],2,FALSE),IF(F131="X",VLOOKUP(B131,Table4[],2,FALSE),VLOOKUP(B131,Table5[],2,FALSE)))))</f>
        <v>Duplicated headcount is a non-distinct count of for credit students given the specific criteria selected.</v>
      </c>
      <c r="I131" s="5" t="str">
        <f>IF($C131="X",VLOOKUP($B131,Table1[],3,FALSE),IF($D131="X",VLOOKUP($B131,Table2[],3,FALSE),IF($E131="X",VLOOKUP($B131,Table3[],3,FALSE),IF($F131="X",VLOOKUP($B131,Table4[],3,FALSE),VLOOKUP($B131,Table5[],3,FALSE)))))</f>
        <v>[N/A]</v>
      </c>
      <c r="J131" s="5" t="str">
        <f>IF($C131="X",VLOOKUP($B131,Table1[],4,FALSE),IF($D131="X",VLOOKUP($B131,Table2[],4,FALSE),IF($E131="X",VLOOKUP($B131,Table3[],4,FALSE),IF($F131="X",VLOOKUP($B131,Table4[],4,FALSE),VLOOKUP($B131,Table5[],4,FALSE)))))</f>
        <v>[N/A]</v>
      </c>
      <c r="K131" s="5" t="str">
        <f>IF($C131="X",VLOOKUP($B131,Table1[],5,FALSE),IF($D131="X",VLOOKUP($B131,Table2[],5,FALSE),IF($E131="X",VLOOKUP($B131,Table3[],5,FALSE),IF($F131="X",VLOOKUP($B131,Table4[],5,FALSE),VLOOKUP($B131,Table5[],5,FALSE)))))</f>
        <v>NOTES ON USING THIS ELEMENT: For example, if a student is taking 4 courses in a semester, the duplicated headcount is 4, while the unduplicated headcount is 1.</v>
      </c>
      <c r="L131" s="5" t="str">
        <f>IF($C131="X",VLOOKUP($B131,Table1[],6,FALSE),IF($D131="X",VLOOKUP($B131,Table2[],6,FALSE),IF($E131="X",VLOOKUP($B131,Table3[],6,FALSE),IF($F131="X",VLOOKUP($B131,Table4[],6,FALSE),VLOOKUP($B131,Table5[],6,FALSE)))))</f>
        <v>RELATED ELEMENT(S): [DUPLICATED HEADCOUNT], [DUPLICATED HEADCOUNT - NONCREDIT]</v>
      </c>
    </row>
    <row r="132" spans="1:19" ht="75" x14ac:dyDescent="0.25">
      <c r="A132" s="84">
        <v>124</v>
      </c>
      <c r="B132" s="3" t="s">
        <v>148</v>
      </c>
      <c r="C132" s="78" t="str">
        <f>IF(IFERROR(VLOOKUP('Unified Metrics'!B132,Table1[],1,FALSE),"")="","","X")</f>
        <v/>
      </c>
      <c r="D132" s="78" t="str">
        <f>IF(IFERROR(VLOOKUP('Unified Metrics'!B132,Table2[],1,FALSE),"")="","","X")</f>
        <v>X</v>
      </c>
      <c r="E132" s="78" t="str">
        <f>IF(IFERROR(VLOOKUP('Unified Metrics'!B132,Table3[],1,FALSE),"")="","","X")</f>
        <v>X</v>
      </c>
      <c r="F132" s="78" t="str">
        <f>IF(IFERROR(VLOOKUP('Unified Metrics'!B132,Table4[],1,FALSE),"")="","","X")</f>
        <v>X</v>
      </c>
      <c r="G132" s="78" t="str">
        <f>IF(IFERROR(VLOOKUP('Unified Metrics'!B132,Table5[],1,FALSE),"")="","","X")</f>
        <v/>
      </c>
      <c r="H132" s="5" t="str">
        <f>IF(C132="X",VLOOKUP(B132,Table1[],2,FALSE),IF(D132="X",VLOOKUP(B132,Table2[],2,FALSE),IF(E132="X",VLOOKUP(B132,Table3[],2,FALSE),IF(F132="X",VLOOKUP(B132,Table4[],2,FALSE),VLOOKUP(B132,Table5[],2,FALSE)))))</f>
        <v>Duplicated headcount is a non-distinct count of non-credit students given the specific criteria selected.</v>
      </c>
      <c r="I132" s="5" t="str">
        <f>IF($C132="X",VLOOKUP($B132,Table1[],3,FALSE),IF($D132="X",VLOOKUP($B132,Table2[],3,FALSE),IF($E132="X",VLOOKUP($B132,Table3[],3,FALSE),IF($F132="X",VLOOKUP($B132,Table4[],3,FALSE),VLOOKUP($B132,Table5[],3,FALSE)))))</f>
        <v>[N/A]</v>
      </c>
      <c r="J132" s="5" t="str">
        <f>IF($C132="X",VLOOKUP($B132,Table1[],4,FALSE),IF($D132="X",VLOOKUP($B132,Table2[],4,FALSE),IF($E132="X",VLOOKUP($B132,Table3[],4,FALSE),IF($F132="X",VLOOKUP($B132,Table4[],4,FALSE),VLOOKUP($B132,Table5[],4,FALSE)))))</f>
        <v>[N/A]</v>
      </c>
      <c r="K132" s="5" t="str">
        <f>IF($C132="X",VLOOKUP($B132,Table1[],5,FALSE),IF($D132="X",VLOOKUP($B132,Table2[],5,FALSE),IF($E132="X",VLOOKUP($B132,Table3[],5,FALSE),IF($F132="X",VLOOKUP($B132,Table4[],5,FALSE),VLOOKUP($B132,Table5[],5,FALSE)))))</f>
        <v>NOTES ON USING THIS ELEMENT: For example, if a student is taking 4 courses in a semester, the duplicated headcount is 4, while the unduplicated headcount is 1.</v>
      </c>
      <c r="L132" s="5" t="str">
        <f>IF($C132="X",VLOOKUP($B132,Table1[],6,FALSE),IF($D132="X",VLOOKUP($B132,Table2[],6,FALSE),IF($E132="X",VLOOKUP($B132,Table3[],6,FALSE),IF($F132="X",VLOOKUP($B132,Table4[],6,FALSE),VLOOKUP($B132,Table5[],6,FALSE)))))</f>
        <v>RELATED ELEMENT(S): [DUPLICATED HEADCOUNT]], [DUPLICATED HEADCOUNT - CREDIT]</v>
      </c>
    </row>
    <row r="133" spans="1:19" ht="105" x14ac:dyDescent="0.25">
      <c r="A133" s="84">
        <v>125</v>
      </c>
      <c r="B133" s="3" t="s">
        <v>149</v>
      </c>
      <c r="C133" s="78" t="str">
        <f>IF(IFERROR(VLOOKUP('Unified Metrics'!B133,Table1[],1,FALSE),"")="","","X")</f>
        <v>X</v>
      </c>
      <c r="D133" s="78" t="str">
        <f>IF(IFERROR(VLOOKUP('Unified Metrics'!B133,Table2[],1,FALSE),"")="","","X")</f>
        <v>X</v>
      </c>
      <c r="E133" s="78" t="str">
        <f>IF(IFERROR(VLOOKUP('Unified Metrics'!B133,Table3[],1,FALSE),"")="","","X")</f>
        <v>X</v>
      </c>
      <c r="F133" s="78" t="str">
        <f>IF(IFERROR(VLOOKUP('Unified Metrics'!B133,Table4[],1,FALSE),"")="","","X")</f>
        <v/>
      </c>
      <c r="G133" s="78" t="str">
        <f>IF(IFERROR(VLOOKUP('Unified Metrics'!B133,Table5[],1,FALSE),"")="","","X")</f>
        <v>X</v>
      </c>
      <c r="H133" s="5" t="str">
        <f>IF(C133="X",VLOOKUP(B133,Table1[],2,FALSE),IF(D133="X",VLOOKUP(B133,Table2[],2,FALSE),IF(E133="X",VLOOKUP(B133,Table3[],2,FALSE),IF(F133="X",VLOOKUP(B133,Table4[],2,FALSE),VLOOKUP(B133,Table5[],2,FALSE)))))</f>
        <v>Duplicated headcount [AKA Enrollment] is a non-distinct count of students given the specific criteria selected.</v>
      </c>
      <c r="I133" s="5" t="str">
        <f>IF($C133="X",VLOOKUP($B133,Table1[],3,FALSE),IF($D133="X",VLOOKUP($B133,Table2[],3,FALSE),IF($E133="X",VLOOKUP($B133,Table3[],3,FALSE),IF($F133="X",VLOOKUP($B133,Table4[],3,FALSE),VLOOKUP($B133,Table5[],3,FALSE)))))</f>
        <v>Non-Unique Count of Students</v>
      </c>
      <c r="J133" s="5" t="str">
        <f>IF($C133="X",VLOOKUP($B133,Table1[],4,FALSE),IF($D133="X",VLOOKUP($B133,Table2[],4,FALSE),IF($E133="X",VLOOKUP($B133,Table3[],4,FALSE),IF($F133="X",VLOOKUP($B133,Table4[],4,FALSE),VLOOKUP($B133,Table5[],4,FALSE)))))</f>
        <v>[N/A]</v>
      </c>
      <c r="K133" s="5" t="str">
        <f>IF($C133="X",VLOOKUP($B133,Table1[],5,FALSE),IF($D133="X",VLOOKUP($B133,Table2[],5,FALSE),IF($E133="X",VLOOKUP($B133,Table3[],5,FALSE),IF($F133="X",VLOOKUP($B133,Table4[],5,FALSE),VLOOKUP($B133,Table5[],5,FALSE)))))</f>
        <v>NOTES ON USING THIS ELEMENT: For example, if a student taking 4 courses in a semester, the duplicated headcount (AKA Enrollment) is 4, the unduplicated headcount (AKA Headcount) is 1.</v>
      </c>
      <c r="L133" s="5" t="str">
        <f>IF($C133="X",VLOOKUP($B133,Table1[],6,FALSE),IF($D133="X",VLOOKUP($B133,Table2[],6,FALSE),IF($E133="X",VLOOKUP($B133,Table3[],6,FALSE),IF($F133="X",VLOOKUP($B133,Table4[],6,FALSE),VLOOKUP($B133,Table5[],6,FALSE)))))</f>
        <v>[Unduplicated Headcount]</v>
      </c>
    </row>
    <row r="134" spans="1:19" ht="30" x14ac:dyDescent="0.25">
      <c r="A134" s="84">
        <v>126</v>
      </c>
      <c r="B134" s="3" t="s">
        <v>150</v>
      </c>
      <c r="C134" s="78" t="str">
        <f>IF(IFERROR(VLOOKUP('Unified Metrics'!B134,Table1[],1,FALSE),"")="","","X")</f>
        <v>X</v>
      </c>
      <c r="D134" s="78" t="str">
        <f>IF(IFERROR(VLOOKUP('Unified Metrics'!B134,Table2[],1,FALSE),"")="","","X")</f>
        <v>X</v>
      </c>
      <c r="E134" s="78" t="str">
        <f>IF(IFERROR(VLOOKUP('Unified Metrics'!B134,Table3[],1,FALSE),"")="","","X")</f>
        <v>X</v>
      </c>
      <c r="F134" s="78" t="str">
        <f>IF(IFERROR(VLOOKUP('Unified Metrics'!B134,Table4[],1,FALSE),"")="","","X")</f>
        <v/>
      </c>
      <c r="G134" s="78" t="str">
        <f>IF(IFERROR(VLOOKUP('Unified Metrics'!B134,Table5[],1,FALSE),"")="","","X")</f>
        <v>X</v>
      </c>
      <c r="H134" s="5" t="str">
        <f>IF(C134="X",VLOOKUP(B134,Table1[],2,FALSE),IF(D134="X",VLOOKUP(B134,Table2[],2,FALSE),IF(E134="X",VLOOKUP(B134,Table3[],2,FALSE),IF(F134="X",VLOOKUP(B134,Table4[],2,FALSE),VLOOKUP(B134,Table5[],2,FALSE)))))</f>
        <v>The personal e-mail address associated with the student record, as reported by the student.</v>
      </c>
      <c r="I134" s="5" t="str">
        <f>IF($C134="X",VLOOKUP($B134,Table1[],3,FALSE),IF($D134="X",VLOOKUP($B134,Table2[],3,FALSE),IF($E134="X",VLOOKUP($B134,Table3[],3,FALSE),IF($F134="X",VLOOKUP($B134,Table4[],3,FALSE),VLOOKUP($B134,Table5[],3,FALSE)))))</f>
        <v>[N/A]</v>
      </c>
      <c r="J134" s="5" t="str">
        <f>IF($C134="X",VLOOKUP($B134,Table1[],4,FALSE),IF($D134="X",VLOOKUP($B134,Table2[],4,FALSE),IF($E134="X",VLOOKUP($B134,Table3[],4,FALSE),IF($F134="X",VLOOKUP($B134,Table4[],4,FALSE),VLOOKUP($B134,Table5[],4,FALSE)))))</f>
        <v>[N/A]</v>
      </c>
      <c r="K134" s="5" t="str">
        <f>IF($C134="X",VLOOKUP($B134,Table1[],5,FALSE),IF($D134="X",VLOOKUP($B134,Table2[],5,FALSE),IF($E134="X",VLOOKUP($B134,Table3[],5,FALSE),IF($F134="X",VLOOKUP($B134,Table4[],5,FALSE),VLOOKUP($B134,Table5[],5,FALSE)))))</f>
        <v>[N/A]</v>
      </c>
      <c r="L134" s="5" t="str">
        <f>IF($C134="X",VLOOKUP($B134,Table1[],6,FALSE),IF($D134="X",VLOOKUP($B134,Table2[],6,FALSE),IF($E134="X",VLOOKUP($B134,Table3[],6,FALSE),IF($F134="X",VLOOKUP($B134,Table4[],6,FALSE),VLOOKUP($B134,Table5[],6,FALSE)))))</f>
        <v>[N/A]</v>
      </c>
      <c r="M134" t="s">
        <v>37</v>
      </c>
      <c r="P134" t="s">
        <v>24</v>
      </c>
      <c r="S134" s="89"/>
    </row>
    <row r="135" spans="1:19" ht="45" x14ac:dyDescent="0.25">
      <c r="A135" s="84">
        <v>127</v>
      </c>
      <c r="B135" s="3" t="s">
        <v>151</v>
      </c>
      <c r="C135" s="78" t="str">
        <f>IF(IFERROR(VLOOKUP('Unified Metrics'!B135,Table1[],1,FALSE),"")="","","X")</f>
        <v>X</v>
      </c>
      <c r="D135" s="78" t="str">
        <f>IF(IFERROR(VLOOKUP('Unified Metrics'!B135,Table2[],1,FALSE),"")="","","X")</f>
        <v>X</v>
      </c>
      <c r="E135" s="78" t="str">
        <f>IF(IFERROR(VLOOKUP('Unified Metrics'!B135,Table3[],1,FALSE),"")="","","X")</f>
        <v>X</v>
      </c>
      <c r="F135" s="78" t="str">
        <f>IF(IFERROR(VLOOKUP('Unified Metrics'!B135,Table4[],1,FALSE),"")="","","X")</f>
        <v/>
      </c>
      <c r="G135" s="78" t="str">
        <f>IF(IFERROR(VLOOKUP('Unified Metrics'!B135,Table5[],1,FALSE),"")="","","X")</f>
        <v>X</v>
      </c>
      <c r="H135" s="5" t="str">
        <f>IF(C135="X",VLOOKUP(B135,Table1[],2,FALSE),IF(D135="X",VLOOKUP(B135,Table2[],2,FALSE),IF(E135="X",VLOOKUP(B135,Table3[],2,FALSE),IF(F135="X",VLOOKUP(B135,Table4[],2,FALSE),VLOOKUP(B135,Table5[],2,FALSE)))))</f>
        <v>An indicator of the preferred e-mail address for student contact; by default this is the RSCCD e-mail address.</v>
      </c>
      <c r="I135" s="5" t="str">
        <f>IF($C135="X",VLOOKUP($B135,Table1[],3,FALSE),IF($D135="X",VLOOKUP($B135,Table2[],3,FALSE),IF($E135="X",VLOOKUP($B135,Table3[],3,FALSE),IF($F135="X",VLOOKUP($B135,Table4[],3,FALSE),VLOOKUP($B135,Table5[],3,FALSE)))))</f>
        <v>[N/A]</v>
      </c>
      <c r="J135" s="5" t="str">
        <f>IF($C135="X",VLOOKUP($B135,Table1[],4,FALSE),IF($D135="X",VLOOKUP($B135,Table2[],4,FALSE),IF($E135="X",VLOOKUP($B135,Table3[],4,FALSE),IF($F135="X",VLOOKUP($B135,Table4[],4,FALSE),VLOOKUP($B135,Table5[],4,FALSE)))))</f>
        <v xml:space="preserve">     • Personal E-mail
     • RSCCD E-mail
     • Unknown</v>
      </c>
      <c r="K135" s="5" t="str">
        <f>IF($C135="X",VLOOKUP($B135,Table1[],5,FALSE),IF($D135="X",VLOOKUP($B135,Table2[],5,FALSE),IF($E135="X",VLOOKUP($B135,Table3[],5,FALSE),IF($F135="X",VLOOKUP($B135,Table4[],5,FALSE),VLOOKUP($B135,Table5[],5,FALSE)))))</f>
        <v>[N/A]</v>
      </c>
      <c r="L135" s="5" t="str">
        <f>IF($C135="X",VLOOKUP($B135,Table1[],6,FALSE),IF($D135="X",VLOOKUP($B135,Table2[],6,FALSE),IF($E135="X",VLOOKUP($B135,Table3[],6,FALSE),IF($F135="X",VLOOKUP($B135,Table4[],6,FALSE),VLOOKUP($B135,Table5[],6,FALSE)))))</f>
        <v>[N/A]</v>
      </c>
      <c r="M135" t="s">
        <v>37</v>
      </c>
      <c r="P135" t="s">
        <v>24</v>
      </c>
      <c r="S135" s="89"/>
    </row>
    <row r="136" spans="1:19" ht="30" x14ac:dyDescent="0.25">
      <c r="A136" s="84">
        <v>128</v>
      </c>
      <c r="B136" s="3" t="s">
        <v>152</v>
      </c>
      <c r="C136" s="78" t="str">
        <f>IF(IFERROR(VLOOKUP('Unified Metrics'!B136,Table1[],1,FALSE),"")="","","X")</f>
        <v>X</v>
      </c>
      <c r="D136" s="78" t="str">
        <f>IF(IFERROR(VLOOKUP('Unified Metrics'!B136,Table2[],1,FALSE),"")="","","X")</f>
        <v>X</v>
      </c>
      <c r="E136" s="78" t="str">
        <f>IF(IFERROR(VLOOKUP('Unified Metrics'!B136,Table3[],1,FALSE),"")="","","X")</f>
        <v>X</v>
      </c>
      <c r="F136" s="78" t="str">
        <f>IF(IFERROR(VLOOKUP('Unified Metrics'!B136,Table4[],1,FALSE),"")="","","X")</f>
        <v/>
      </c>
      <c r="G136" s="78" t="str">
        <f>IF(IFERROR(VLOOKUP('Unified Metrics'!B136,Table5[],1,FALSE),"")="","","X")</f>
        <v>X</v>
      </c>
      <c r="H136" s="5" t="str">
        <f>IF(C136="X",VLOOKUP(B136,Table1[],2,FALSE),IF(D136="X",VLOOKUP(B136,Table2[],2,FALSE),IF(E136="X",VLOOKUP(B136,Table3[],2,FALSE),IF(F136="X",VLOOKUP(B136,Table4[],2,FALSE),VLOOKUP(B136,Table5[],2,FALSE)))))</f>
        <v>The e-mail address associated with the student record, created and maintained by RSCCD.</v>
      </c>
      <c r="I136" s="5" t="str">
        <f>IF($C136="X",VLOOKUP($B136,Table1[],3,FALSE),IF($D136="X",VLOOKUP($B136,Table2[],3,FALSE),IF($E136="X",VLOOKUP($B136,Table3[],3,FALSE),IF($F136="X",VLOOKUP($B136,Table4[],3,FALSE),VLOOKUP($B136,Table5[],3,FALSE)))))</f>
        <v>[N/A]</v>
      </c>
      <c r="J136" s="5" t="str">
        <f>IF($C136="X",VLOOKUP($B136,Table1[],4,FALSE),IF($D136="X",VLOOKUP($B136,Table2[],4,FALSE),IF($E136="X",VLOOKUP($B136,Table3[],4,FALSE),IF($F136="X",VLOOKUP($B136,Table4[],4,FALSE),VLOOKUP($B136,Table5[],4,FALSE)))))</f>
        <v>[N/A]</v>
      </c>
      <c r="K136" s="5" t="str">
        <f>IF($C136="X",VLOOKUP($B136,Table1[],5,FALSE),IF($D136="X",VLOOKUP($B136,Table2[],5,FALSE),IF($E136="X",VLOOKUP($B136,Table3[],5,FALSE),IF($F136="X",VLOOKUP($B136,Table4[],5,FALSE),VLOOKUP($B136,Table5[],5,FALSE)))))</f>
        <v>[N/A]</v>
      </c>
      <c r="L136" s="5" t="str">
        <f>IF($C136="X",VLOOKUP($B136,Table1[],6,FALSE),IF($D136="X",VLOOKUP($B136,Table2[],6,FALSE),IF($E136="X",VLOOKUP($B136,Table3[],6,FALSE),IF($F136="X",VLOOKUP($B136,Table4[],6,FALSE),VLOOKUP($B136,Table5[],6,FALSE)))))</f>
        <v>[N/A]</v>
      </c>
      <c r="M136" t="s">
        <v>37</v>
      </c>
      <c r="P136" t="s">
        <v>24</v>
      </c>
      <c r="S136" s="89"/>
    </row>
    <row r="137" spans="1:19" x14ac:dyDescent="0.25">
      <c r="A137" s="84">
        <v>129</v>
      </c>
      <c r="B137" s="3" t="s">
        <v>153</v>
      </c>
      <c r="C137" s="78" t="str">
        <f>IF(IFERROR(VLOOKUP('Unified Metrics'!B137,Table1[],1,FALSE),"")="","","X")</f>
        <v/>
      </c>
      <c r="D137" s="78" t="str">
        <f>IF(IFERROR(VLOOKUP('Unified Metrics'!B137,Table2[],1,FALSE),"")="","","X")</f>
        <v/>
      </c>
      <c r="E137" s="78" t="str">
        <f>IF(IFERROR(VLOOKUP('Unified Metrics'!B137,Table3[],1,FALSE),"")="","","X")</f>
        <v>X</v>
      </c>
      <c r="F137" s="78" t="str">
        <f>IF(IFERROR(VLOOKUP('Unified Metrics'!B137,Table4[],1,FALSE),"")="","","X")</f>
        <v>X</v>
      </c>
      <c r="G137" s="78" t="str">
        <f>IF(IFERROR(VLOOKUP('Unified Metrics'!B137,Table5[],1,FALSE),"")="","","X")</f>
        <v/>
      </c>
      <c r="H137" s="5" t="str">
        <f>IF(C137="X",VLOOKUP(B137,Table1[],2,FALSE),IF(D137="X",VLOOKUP(B137,Table2[],2,FALSE),IF(E137="X",VLOOKUP(B137,Table3[],2,FALSE),IF(F137="X",VLOOKUP(B137,Table4[],2,FALSE),VLOOKUP(B137,Table5[],2,FALSE)))))</f>
        <v>The last date on which a course section meets.</v>
      </c>
      <c r="I137" s="5" t="str">
        <f>IF($C137="X",VLOOKUP($B137,Table1[],3,FALSE),IF($D137="X",VLOOKUP($B137,Table2[],3,FALSE),IF($E137="X",VLOOKUP($B137,Table3[],3,FALSE),IF($F137="X",VLOOKUP($B137,Table4[],3,FALSE),VLOOKUP($B137,Table5[],3,FALSE)))))</f>
        <v>[N/A]</v>
      </c>
      <c r="J137" s="5" t="str">
        <f>IF($C137="X",VLOOKUP($B137,Table1[],4,FALSE),IF($D137="X",VLOOKUP($B137,Table2[],4,FALSE),IF($E137="X",VLOOKUP($B137,Table3[],4,FALSE),IF($F137="X",VLOOKUP($B137,Table4[],4,FALSE),VLOOKUP($B137,Table5[],4,FALSE)))))</f>
        <v>[N/A]</v>
      </c>
      <c r="K137" s="5" t="str">
        <f>IF($C137="X",VLOOKUP($B137,Table1[],5,FALSE),IF($D137="X",VLOOKUP($B137,Table2[],5,FALSE),IF($E137="X",VLOOKUP($B137,Table3[],5,FALSE),IF($F137="X",VLOOKUP($B137,Table4[],5,FALSE),VLOOKUP($B137,Table5[],5,FALSE)))))</f>
        <v>[N/A]</v>
      </c>
      <c r="L137" s="5" t="str">
        <f>IF($C137="X",VLOOKUP($B137,Table1[],6,FALSE),IF($D137="X",VLOOKUP($B137,Table2[],6,FALSE),IF($E137="X",VLOOKUP($B137,Table3[],6,FALSE),IF($F137="X",VLOOKUP($B137,Table4[],6,FALSE),VLOOKUP($B137,Table5[],6,FALSE)))))</f>
        <v>[N/A]</v>
      </c>
    </row>
    <row r="138" spans="1:19" ht="409.5" x14ac:dyDescent="0.25">
      <c r="A138" s="84">
        <v>130</v>
      </c>
      <c r="B138" s="3" t="s">
        <v>154</v>
      </c>
      <c r="C138" s="78" t="str">
        <f>IF(IFERROR(VLOOKUP('Unified Metrics'!B138,Table1[],1,FALSE),"")="","","X")</f>
        <v/>
      </c>
      <c r="D138" s="78" t="str">
        <f>IF(IFERROR(VLOOKUP('Unified Metrics'!B138,Table2[],1,FALSE),"")="","","X")</f>
        <v>X</v>
      </c>
      <c r="E138" s="78" t="str">
        <f>IF(IFERROR(VLOOKUP('Unified Metrics'!B138,Table3[],1,FALSE),"")="","","X")</f>
        <v/>
      </c>
      <c r="F138" s="78" t="str">
        <f>IF(IFERROR(VLOOKUP('Unified Metrics'!B138,Table4[],1,FALSE),"")="","","X")</f>
        <v/>
      </c>
      <c r="G138" s="78" t="str">
        <f>IF(IFERROR(VLOOKUP('Unified Metrics'!B138,Table5[],1,FALSE),"")="","","X")</f>
        <v/>
      </c>
      <c r="H138" s="5" t="str">
        <f>IF(C138="X",VLOOKUP(B138,Table1[],2,FALSE),IF(D138="X",VLOOKUP(B138,Table2[],2,FALSE),IF(E138="X",VLOOKUP(B138,Table3[],2,FALSE),IF(F138="X",VLOOKUP(B138,Table4[],2,FALSE),VLOOKUP(B138,Table5[],2,FALSE)))))</f>
        <v>End of Term Persistence Status reflects the enrollment status of a student in the term that follows (or several successive terms as it relates to 'Stop Out' or 'Drop Out'). For example, a 2012FA End of Term Persistence Status refers to a student's enrollment status in 2013SP. Also note that summer terms do not count in the determination of End of Term Persistence Status. The values within this dimension and descriptions are as follows:</v>
      </c>
      <c r="I138" s="5" t="str">
        <f>IF($C138="X",VLOOKUP($B138,Table1[],3,FALSE),IF($D138="X",VLOOKUP($B138,Table2[],3,FALSE),IF($E138="X",VLOOKUP($B138,Table3[],3,FALSE),IF($F138="X",VLOOKUP($B138,Table4[],3,FALSE),VLOOKUP($B138,Table5[],3,FALSE)))))</f>
        <v>[N/A]</v>
      </c>
      <c r="J138" s="5" t="str">
        <f>IF($C138="X",VLOOKUP($B138,Table1[],4,FALSE),IF($D138="X",VLOOKUP($B138,Table2[],4,FALSE),IF($E138="X",VLOOKUP($B138,Table3[],4,FALSE),IF($F138="X",VLOOKUP($B138,Table4[],4,FALSE),VLOOKUP($B138,Table5[],4,FALSE)))))</f>
        <v xml:space="preserve">     • Retained; Same Major: Student had an enrollment record in the next semester (summers and intersession do not count) and their program code did not change. NOTE: Student graduates could be included in this value since they may have earned a different award from the declared program, so they return to RSCCD to continue pursuing their declared program.
     • Retained; New Major: Student had an enrollment record in the next semester (summers and intersessions do not count) and their program code did change. NOTE: Student graduates could be included in this value since they may return to RSCCD to pursue another program.
     • Transfer Out: Student transferred to another postsecondary institution (non-CCC) in the next semester or semesters that followed.
     • Stop Out: Student did not have an enrollment record in the next semester (summers and intersessions do not count) but did have an enrollment record 2 or more semesters following. NOTE: Student graduates could be included in this value since they may return later to RSCCD to pursue another course. To account for graduates, consider using the [Graduation and Retention Status] dimension.
     • Drop Out: Student did not have an enrollment record in the next semester and semesters that followed. NOTE: Student graduates could be included in this value since they may not return to RSCCD. To account for graduates, consider using the [Graduation and Retention Status] dimension.
     • Unknown: Unable to determine retention status yet.
     • Does Not Apply: Student was not enrolled in the selected semester so a retention status does not apply.</v>
      </c>
      <c r="K138" s="5" t="str">
        <f>IF($C138="X",VLOOKUP($B138,Table1[],5,FALSE),IF($D138="X",VLOOKUP($B138,Table2[],5,FALSE),IF($E138="X",VLOOKUP($B138,Table3[],5,FALSE),IF($F138="X",VLOOKUP($B138,Table4[],5,FALSE),VLOOKUP($B138,Table5[],5,FALSE)))))</f>
        <v>NOTES ON USING THIS ELEMENT: Consider using the [Graduation and Retention Status] dimension in order to account for student graduation as an outcome.</v>
      </c>
      <c r="L138" s="5" t="str">
        <f>IF($C138="X",VLOOKUP($B138,Table1[],6,FALSE),IF($D138="X",VLOOKUP($B138,Table2[],6,FALSE),IF($E138="X",VLOOKUP($B138,Table3[],6,FALSE),IF($F138="X",VLOOKUP($B138,Table4[],6,FALSE),VLOOKUP($B138,Table5[],6,FALSE)))))</f>
        <v>Related Elements: [START OF TERM RETENTION STATUS], [GRADUATION AND RETENTION STATUS]</v>
      </c>
    </row>
    <row r="139" spans="1:19" ht="30" x14ac:dyDescent="0.25">
      <c r="A139" s="84">
        <v>131</v>
      </c>
      <c r="B139" s="3" t="s">
        <v>155</v>
      </c>
      <c r="C139" s="78" t="str">
        <f>IF(IFERROR(VLOOKUP('Unified Metrics'!B139,Table1[],1,FALSE),"")="","","X")</f>
        <v/>
      </c>
      <c r="D139" s="78" t="str">
        <f>IF(IFERROR(VLOOKUP('Unified Metrics'!B139,Table2[],1,FALSE),"")="","","X")</f>
        <v/>
      </c>
      <c r="E139" s="78" t="str">
        <f>IF(IFERROR(VLOOKUP('Unified Metrics'!B139,Table3[],1,FALSE),"")="","","X")</f>
        <v>X</v>
      </c>
      <c r="F139" s="78" t="str">
        <f>IF(IFERROR(VLOOKUP('Unified Metrics'!B139,Table4[],1,FALSE),"")="","","X")</f>
        <v>X</v>
      </c>
      <c r="G139" s="78" t="str">
        <f>IF(IFERROR(VLOOKUP('Unified Metrics'!B139,Table5[],1,FALSE),"")="","","X")</f>
        <v/>
      </c>
      <c r="H139" s="5" t="str">
        <f>IF(C139="X",VLOOKUP(B139,Table1[],2,FALSE),IF(D139="X",VLOOKUP(B139,Table2[],2,FALSE),IF(E139="X",VLOOKUP(B139,Table3[],2,FALSE),IF(F139="X",VLOOKUP(B139,Table4[],2,FALSE),VLOOKUP(B139,Table5[],2,FALSE)))))</f>
        <v>End time of section - for each meeting arrangement in the section</v>
      </c>
      <c r="I139" s="5" t="str">
        <f>IF($C139="X",VLOOKUP($B139,Table1[],3,FALSE),IF($D139="X",VLOOKUP($B139,Table2[],3,FALSE),IF($E139="X",VLOOKUP($B139,Table3[],3,FALSE),IF($F139="X",VLOOKUP($B139,Table4[],3,FALSE),VLOOKUP($B139,Table5[],3,FALSE)))))</f>
        <v>[N/A]</v>
      </c>
      <c r="J139" s="5" t="str">
        <f>IF($C139="X",VLOOKUP($B139,Table1[],4,FALSE),IF($D139="X",VLOOKUP($B139,Table2[],4,FALSE),IF($E139="X",VLOOKUP($B139,Table3[],4,FALSE),IF($F139="X",VLOOKUP($B139,Table4[],4,FALSE),VLOOKUP($B139,Table5[],4,FALSE)))))</f>
        <v>[N/A]</v>
      </c>
      <c r="K139" s="5" t="str">
        <f>IF($C139="X",VLOOKUP($B139,Table1[],5,FALSE),IF($D139="X",VLOOKUP($B139,Table2[],5,FALSE),IF($E139="X",VLOOKUP($B139,Table3[],5,FALSE),IF($F139="X",VLOOKUP($B139,Table4[],5,FALSE),VLOOKUP($B139,Table5[],5,FALSE)))))</f>
        <v>[N/A]</v>
      </c>
      <c r="L139" s="5" t="str">
        <f>IF($C139="X",VLOOKUP($B139,Table1[],6,FALSE),IF($D139="X",VLOOKUP($B139,Table2[],6,FALSE),IF($E139="X",VLOOKUP($B139,Table3[],6,FALSE),IF($F139="X",VLOOKUP($B139,Table4[],6,FALSE),VLOOKUP($B139,Table5[],6,FALSE)))))</f>
        <v>[N/A]</v>
      </c>
    </row>
    <row r="140" spans="1:19" ht="75" x14ac:dyDescent="0.25">
      <c r="A140" s="84">
        <v>132</v>
      </c>
      <c r="B140" s="3" t="s">
        <v>156</v>
      </c>
      <c r="C140" s="78" t="str">
        <f>IF(IFERROR(VLOOKUP('Unified Metrics'!B140,Table1[],1,FALSE),"")="","","X")</f>
        <v>X</v>
      </c>
      <c r="D140" s="78" t="str">
        <f>IF(IFERROR(VLOOKUP('Unified Metrics'!B140,Table2[],1,FALSE),"")="","","X")</f>
        <v>X</v>
      </c>
      <c r="E140" s="78" t="str">
        <f>IF(IFERROR(VLOOKUP('Unified Metrics'!B140,Table3[],1,FALSE),"")="","","X")</f>
        <v>X</v>
      </c>
      <c r="F140" s="78" t="str">
        <f>IF(IFERROR(VLOOKUP('Unified Metrics'!B140,Table4[],1,FALSE),"")="","","X")</f>
        <v/>
      </c>
      <c r="G140" s="78" t="str">
        <f>IF(IFERROR(VLOOKUP('Unified Metrics'!B140,Table5[],1,FALSE),"")="","","X")</f>
        <v>X</v>
      </c>
      <c r="H140" s="5" t="str">
        <f>IF(C140="X",VLOOKUP(B140,Table1[],2,FALSE),IF(D140="X",VLOOKUP(B140,Table2[],2,FALSE),IF(E140="X",VLOOKUP(B140,Table3[],2,FALSE),IF(F140="X",VLOOKUP(B140,Table4[],2,FALSE),VLOOKUP(B140,Table5[],2,FALSE)))))</f>
        <v>The term in which the student earned their most recent degree.  Blank if student has not yet earned an award from RSCCD.</v>
      </c>
      <c r="I140" s="5" t="str">
        <f>IF($C140="X",VLOOKUP($B140,Table1[],3,FALSE),IF($D140="X",VLOOKUP($B140,Table2[],3,FALSE),IF($E140="X",VLOOKUP($B140,Table3[],3,FALSE),IF($F140="X",VLOOKUP($B140,Table4[],3,FALSE),VLOOKUP($B140,Table5[],3,FALSE)))))</f>
        <v>[N/A]</v>
      </c>
      <c r="J140" s="5" t="str">
        <f>IF($C140="X",VLOOKUP($B140,Table1[],4,FALSE),IF($D140="X",VLOOKUP($B140,Table2[],4,FALSE),IF($E140="X",VLOOKUP($B140,Table3[],4,FALSE),IF($F140="X",VLOOKUP($B140,Table4[],4,FALSE),VLOOKUP($B140,Table5[],4,FALSE)))))</f>
        <v xml:space="preserve">     • 2019SU
     • 2019FA
     • 2019WI
     • 2020SP
     • etc…</v>
      </c>
      <c r="K140" s="5" t="str">
        <f>IF($C140="X",VLOOKUP($B140,Table1[],5,FALSE),IF($D140="X",VLOOKUP($B140,Table2[],5,FALSE),IF($E140="X",VLOOKUP($B140,Table3[],5,FALSE),IF($F140="X",VLOOKUP($B140,Table4[],5,FALSE),VLOOKUP($B140,Table5[],5,FALSE)))))</f>
        <v>[N/A]</v>
      </c>
      <c r="L140" s="5" t="str">
        <f>IF($C140="X",VLOOKUP($B140,Table1[],6,FALSE),IF($D140="X",VLOOKUP($B140,Table2[],6,FALSE),IF($E140="X",VLOOKUP($B140,Table3[],6,FALSE),IF($F140="X",VLOOKUP($B140,Table4[],6,FALSE),VLOOKUP($B140,Table5[],6,FALSE)))))</f>
        <v>TBD</v>
      </c>
    </row>
    <row r="141" spans="1:19" ht="75" x14ac:dyDescent="0.25">
      <c r="A141" s="84">
        <v>133</v>
      </c>
      <c r="B141" s="10" t="s">
        <v>157</v>
      </c>
      <c r="C141" s="78" t="str">
        <f>IF(IFERROR(VLOOKUP('Unified Metrics'!B141,Table1[],1,FALSE),"")="","","X")</f>
        <v>X</v>
      </c>
      <c r="D141" s="78" t="str">
        <f>IF(IFERROR(VLOOKUP('Unified Metrics'!B141,Table2[],1,FALSE),"")="","","X")</f>
        <v>X</v>
      </c>
      <c r="E141" s="78" t="str">
        <f>IF(IFERROR(VLOOKUP('Unified Metrics'!B141,Table3[],1,FALSE),"")="","","X")</f>
        <v>X</v>
      </c>
      <c r="F141" s="78" t="str">
        <f>IF(IFERROR(VLOOKUP('Unified Metrics'!B141,Table4[],1,FALSE),"")="","","X")</f>
        <v/>
      </c>
      <c r="G141" s="78" t="str">
        <f>IF(IFERROR(VLOOKUP('Unified Metrics'!B141,Table5[],1,FALSE),"")="","","X")</f>
        <v>X</v>
      </c>
      <c r="H141" s="5" t="str">
        <f>IF(C141="X",VLOOKUP(B141,Table1[],2,FALSE),IF(D141="X",VLOOKUP(B141,Table2[],2,FALSE),IF(E141="X",VLOOKUP(B141,Table3[],2,FALSE),IF(F141="X",VLOOKUP(B141,Table4[],2,FALSE),VLOOKUP(B141,Table5[],2,FALSE)))))</f>
        <v>The last term a student was enrolled in a class within the CDCP instructional area.</v>
      </c>
      <c r="I141" s="5" t="str">
        <f>IF($C141="X",VLOOKUP($B141,Table1[],3,FALSE),IF($D141="X",VLOOKUP($B141,Table2[],3,FALSE),IF($E141="X",VLOOKUP($B141,Table3[],3,FALSE),IF($F141="X",VLOOKUP($B141,Table4[],3,FALSE),VLOOKUP($B141,Table5[],3,FALSE)))))</f>
        <v>[N/A]</v>
      </c>
      <c r="J141" s="5" t="str">
        <f>IF($C141="X",VLOOKUP($B141,Table1[],4,FALSE),IF($D141="X",VLOOKUP($B141,Table2[],4,FALSE),IF($E141="X",VLOOKUP($B141,Table3[],4,FALSE),IF($F141="X",VLOOKUP($B141,Table4[],4,FALSE),VLOOKUP($B141,Table5[],4,FALSE)))))</f>
        <v xml:space="preserve">     • 2019SU
     • 2019FA
     • 2019WI
     • 2020SP
     • etc…</v>
      </c>
      <c r="K141" s="5" t="str">
        <f>IF($C141="X",VLOOKUP($B141,Table1[],5,FALSE),IF($D141="X",VLOOKUP($B141,Table2[],5,FALSE),IF($E141="X",VLOOKUP($B141,Table3[],5,FALSE),IF($F141="X",VLOOKUP($B141,Table4[],5,FALSE),VLOOKUP($B141,Table5[],5,FALSE)))))</f>
        <v>[N/A]</v>
      </c>
      <c r="L141" s="5" t="str">
        <f>IF($C141="X",VLOOKUP($B141,Table1[],6,FALSE),IF($D141="X",VLOOKUP($B141,Table2[],6,FALSE),IF($E141="X",VLOOKUP($B141,Table3[],6,FALSE),IF($F141="X",VLOOKUP($B141,Table4[],6,FALSE),VLOOKUP($B141,Table5[],6,FALSE)))))</f>
        <v>TBD</v>
      </c>
    </row>
    <row r="142" spans="1:19" ht="75" x14ac:dyDescent="0.25">
      <c r="A142" s="84">
        <v>134</v>
      </c>
      <c r="B142" s="10" t="s">
        <v>158</v>
      </c>
      <c r="C142" s="78" t="str">
        <f>IF(IFERROR(VLOOKUP('Unified Metrics'!B142,Table1[],1,FALSE),"")="","","X")</f>
        <v>X</v>
      </c>
      <c r="D142" s="78" t="str">
        <f>IF(IFERROR(VLOOKUP('Unified Metrics'!B142,Table2[],1,FALSE),"")="","","X")</f>
        <v>X</v>
      </c>
      <c r="E142" s="78" t="str">
        <f>IF(IFERROR(VLOOKUP('Unified Metrics'!B142,Table3[],1,FALSE),"")="","","X")</f>
        <v>X</v>
      </c>
      <c r="F142" s="78" t="str">
        <f>IF(IFERROR(VLOOKUP('Unified Metrics'!B142,Table4[],1,FALSE),"")="","","X")</f>
        <v/>
      </c>
      <c r="G142" s="78" t="str">
        <f>IF(IFERROR(VLOOKUP('Unified Metrics'!B142,Table5[],1,FALSE),"")="","","X")</f>
        <v>X</v>
      </c>
      <c r="H142" s="5" t="str">
        <f>IF(C142="X",VLOOKUP(B142,Table1[],2,FALSE),IF(D142="X",VLOOKUP(B142,Table2[],2,FALSE),IF(E142="X",VLOOKUP(B142,Table3[],2,FALSE),IF(F142="X",VLOOKUP(B142,Table4[],2,FALSE),VLOOKUP(B142,Table5[],2,FALSE)))))</f>
        <v>The last term a student was enrolled in a class within the CDCP instructional area at Santa Ana College</v>
      </c>
      <c r="I142" s="5" t="str">
        <f>IF($C142="X",VLOOKUP($B142,Table1[],3,FALSE),IF($D142="X",VLOOKUP($B142,Table2[],3,FALSE),IF($E142="X",VLOOKUP($B142,Table3[],3,FALSE),IF($F142="X",VLOOKUP($B142,Table4[],3,FALSE),VLOOKUP($B142,Table5[],3,FALSE)))))</f>
        <v>[N/A]</v>
      </c>
      <c r="J142" s="5" t="str">
        <f>IF($C142="X",VLOOKUP($B142,Table1[],4,FALSE),IF($D142="X",VLOOKUP($B142,Table2[],4,FALSE),IF($E142="X",VLOOKUP($B142,Table3[],4,FALSE),IF($F142="X",VLOOKUP($B142,Table4[],4,FALSE),VLOOKUP($B142,Table5[],4,FALSE)))))</f>
        <v xml:space="preserve">     • 2019SU
     • 2019FA
     • 2019WI
     • 2020SP
     • etc…</v>
      </c>
      <c r="K142" s="5" t="str">
        <f>IF($C142="X",VLOOKUP($B142,Table1[],5,FALSE),IF($D142="X",VLOOKUP($B142,Table2[],5,FALSE),IF($E142="X",VLOOKUP($B142,Table3[],5,FALSE),IF($F142="X",VLOOKUP($B142,Table4[],5,FALSE),VLOOKUP($B142,Table5[],5,FALSE)))))</f>
        <v>[N/A]</v>
      </c>
      <c r="L142" s="5" t="str">
        <f>IF($C142="X",VLOOKUP($B142,Table1[],6,FALSE),IF($D142="X",VLOOKUP($B142,Table2[],6,FALSE),IF($E142="X",VLOOKUP($B142,Table3[],6,FALSE),IF($F142="X",VLOOKUP($B142,Table4[],6,FALSE),VLOOKUP($B142,Table5[],6,FALSE)))))</f>
        <v>TBD</v>
      </c>
    </row>
    <row r="143" spans="1:19" ht="75" x14ac:dyDescent="0.25">
      <c r="A143" s="84">
        <v>135</v>
      </c>
      <c r="B143" s="10" t="s">
        <v>159</v>
      </c>
      <c r="C143" s="78" t="str">
        <f>IF(IFERROR(VLOOKUP('Unified Metrics'!B143,Table1[],1,FALSE),"")="","","X")</f>
        <v>X</v>
      </c>
      <c r="D143" s="78" t="str">
        <f>IF(IFERROR(VLOOKUP('Unified Metrics'!B143,Table2[],1,FALSE),"")="","","X")</f>
        <v>X</v>
      </c>
      <c r="E143" s="78" t="str">
        <f>IF(IFERROR(VLOOKUP('Unified Metrics'!B143,Table3[],1,FALSE),"")="","","X")</f>
        <v>X</v>
      </c>
      <c r="F143" s="78" t="str">
        <f>IF(IFERROR(VLOOKUP('Unified Metrics'!B143,Table4[],1,FALSE),"")="","","X")</f>
        <v/>
      </c>
      <c r="G143" s="78" t="str">
        <f>IF(IFERROR(VLOOKUP('Unified Metrics'!B143,Table5[],1,FALSE),"")="","","X")</f>
        <v>X</v>
      </c>
      <c r="H143" s="5" t="str">
        <f>IF(C143="X",VLOOKUP(B143,Table1[],2,FALSE),IF(D143="X",VLOOKUP(B143,Table2[],2,FALSE),IF(E143="X",VLOOKUP(B143,Table3[],2,FALSE),IF(F143="X",VLOOKUP(B143,Table4[],2,FALSE),VLOOKUP(B143,Table5[],2,FALSE)))))</f>
        <v>The last term a student was enrolled in a class within the CDCP instructional area at Santiago Canyon College</v>
      </c>
      <c r="I143" s="5" t="str">
        <f>IF($C143="X",VLOOKUP($B143,Table1[],3,FALSE),IF($D143="X",VLOOKUP($B143,Table2[],3,FALSE),IF($E143="X",VLOOKUP($B143,Table3[],3,FALSE),IF($F143="X",VLOOKUP($B143,Table4[],3,FALSE),VLOOKUP($B143,Table5[],3,FALSE)))))</f>
        <v>[N/A]</v>
      </c>
      <c r="J143" s="5" t="str">
        <f>IF($C143="X",VLOOKUP($B143,Table1[],4,FALSE),IF($D143="X",VLOOKUP($B143,Table2[],4,FALSE),IF($E143="X",VLOOKUP($B143,Table3[],4,FALSE),IF($F143="X",VLOOKUP($B143,Table4[],4,FALSE),VLOOKUP($B143,Table5[],4,FALSE)))))</f>
        <v xml:space="preserve">     • 2019SU
     • 2019FA
     • 2019WI
     • 2020SP
     • etc…</v>
      </c>
      <c r="K143" s="5" t="str">
        <f>IF($C143="X",VLOOKUP($B143,Table1[],5,FALSE),IF($D143="X",VLOOKUP($B143,Table2[],5,FALSE),IF($E143="X",VLOOKUP($B143,Table3[],5,FALSE),IF($F143="X",VLOOKUP($B143,Table4[],5,FALSE),VLOOKUP($B143,Table5[],5,FALSE)))))</f>
        <v>[N/A]</v>
      </c>
      <c r="L143" s="5" t="str">
        <f>IF($C143="X",VLOOKUP($B143,Table1[],6,FALSE),IF($D143="X",VLOOKUP($B143,Table2[],6,FALSE),IF($E143="X",VLOOKUP($B143,Table3[],6,FALSE),IF($F143="X",VLOOKUP($B143,Table4[],6,FALSE),VLOOKUP($B143,Table5[],6,FALSE)))))</f>
        <v>TBD</v>
      </c>
    </row>
    <row r="144" spans="1:19" ht="75" x14ac:dyDescent="0.25">
      <c r="A144" s="84">
        <v>136</v>
      </c>
      <c r="B144" s="10" t="s">
        <v>160</v>
      </c>
      <c r="C144" s="78" t="str">
        <f>IF(IFERROR(VLOOKUP('Unified Metrics'!B144,Table1[],1,FALSE),"")="","","X")</f>
        <v>X</v>
      </c>
      <c r="D144" s="78" t="str">
        <f>IF(IFERROR(VLOOKUP('Unified Metrics'!B144,Table2[],1,FALSE),"")="","","X")</f>
        <v>X</v>
      </c>
      <c r="E144" s="78" t="str">
        <f>IF(IFERROR(VLOOKUP('Unified Metrics'!B144,Table3[],1,FALSE),"")="","","X")</f>
        <v>X</v>
      </c>
      <c r="F144" s="78" t="str">
        <f>IF(IFERROR(VLOOKUP('Unified Metrics'!B144,Table4[],1,FALSE),"")="","","X")</f>
        <v/>
      </c>
      <c r="G144" s="78" t="str">
        <f>IF(IFERROR(VLOOKUP('Unified Metrics'!B144,Table5[],1,FALSE),"")="","","X")</f>
        <v>X</v>
      </c>
      <c r="H144" s="5" t="str">
        <f>IF(C144="X",VLOOKUP(B144,Table1[],2,FALSE),IF(D144="X",VLOOKUP(B144,Table2[],2,FALSE),IF(E144="X",VLOOKUP(B144,Table3[],2,FALSE),IF(F144="X",VLOOKUP(B144,Table4[],2,FALSE),VLOOKUP(B144,Table5[],2,FALSE)))))</f>
        <v>The last term a student was enrolled in a class within the Credit instructional area.</v>
      </c>
      <c r="I144" s="5" t="str">
        <f>IF($C144="X",VLOOKUP($B144,Table1[],3,FALSE),IF($D144="X",VLOOKUP($B144,Table2[],3,FALSE),IF($E144="X",VLOOKUP($B144,Table3[],3,FALSE),IF($F144="X",VLOOKUP($B144,Table4[],3,FALSE),VLOOKUP($B144,Table5[],3,FALSE)))))</f>
        <v>[N/A]</v>
      </c>
      <c r="J144" s="5" t="str">
        <f>IF($C144="X",VLOOKUP($B144,Table1[],4,FALSE),IF($D144="X",VLOOKUP($B144,Table2[],4,FALSE),IF($E144="X",VLOOKUP($B144,Table3[],4,FALSE),IF($F144="X",VLOOKUP($B144,Table4[],4,FALSE),VLOOKUP($B144,Table5[],4,FALSE)))))</f>
        <v xml:space="preserve">     • 2019SU
     • 2019FA
     • 2019WI
     • 2020SP
     • etc…</v>
      </c>
      <c r="K144" s="5" t="str">
        <f>IF($C144="X",VLOOKUP($B144,Table1[],5,FALSE),IF($D144="X",VLOOKUP($B144,Table2[],5,FALSE),IF($E144="X",VLOOKUP($B144,Table3[],5,FALSE),IF($F144="X",VLOOKUP($B144,Table4[],5,FALSE),VLOOKUP($B144,Table5[],5,FALSE)))))</f>
        <v>[N/A]</v>
      </c>
      <c r="L144" s="5" t="str">
        <f>IF($C144="X",VLOOKUP($B144,Table1[],6,FALSE),IF($D144="X",VLOOKUP($B144,Table2[],6,FALSE),IF($E144="X",VLOOKUP($B144,Table3[],6,FALSE),IF($F144="X",VLOOKUP($B144,Table4[],6,FALSE),VLOOKUP($B144,Table5[],6,FALSE)))))</f>
        <v>TBD</v>
      </c>
    </row>
    <row r="145" spans="1:19" ht="75" x14ac:dyDescent="0.25">
      <c r="A145" s="84">
        <v>137</v>
      </c>
      <c r="B145" s="10" t="s">
        <v>161</v>
      </c>
      <c r="C145" s="78" t="str">
        <f>IF(IFERROR(VLOOKUP('Unified Metrics'!B145,Table1[],1,FALSE),"")="","","X")</f>
        <v>X</v>
      </c>
      <c r="D145" s="78" t="str">
        <f>IF(IFERROR(VLOOKUP('Unified Metrics'!B145,Table2[],1,FALSE),"")="","","X")</f>
        <v>X</v>
      </c>
      <c r="E145" s="78" t="str">
        <f>IF(IFERROR(VLOOKUP('Unified Metrics'!B145,Table3[],1,FALSE),"")="","","X")</f>
        <v>X</v>
      </c>
      <c r="F145" s="78" t="str">
        <f>IF(IFERROR(VLOOKUP('Unified Metrics'!B145,Table4[],1,FALSE),"")="","","X")</f>
        <v/>
      </c>
      <c r="G145" s="78" t="str">
        <f>IF(IFERROR(VLOOKUP('Unified Metrics'!B145,Table5[],1,FALSE),"")="","","X")</f>
        <v>X</v>
      </c>
      <c r="H145" s="5" t="str">
        <f>IF(C145="X",VLOOKUP(B145,Table1[],2,FALSE),IF(D145="X",VLOOKUP(B145,Table2[],2,FALSE),IF(E145="X",VLOOKUP(B145,Table3[],2,FALSE),IF(F145="X",VLOOKUP(B145,Table4[],2,FALSE),VLOOKUP(B145,Table5[],2,FALSE)))))</f>
        <v>The last term a student was enrolled in a class within the Credit instructional area at Santa Ana College</v>
      </c>
      <c r="I145" s="5" t="str">
        <f>IF($C145="X",VLOOKUP($B145,Table1[],3,FALSE),IF($D145="X",VLOOKUP($B145,Table2[],3,FALSE),IF($E145="X",VLOOKUP($B145,Table3[],3,FALSE),IF($F145="X",VLOOKUP($B145,Table4[],3,FALSE),VLOOKUP($B145,Table5[],3,FALSE)))))</f>
        <v>[N/A]</v>
      </c>
      <c r="J145" s="5" t="str">
        <f>IF($C145="X",VLOOKUP($B145,Table1[],4,FALSE),IF($D145="X",VLOOKUP($B145,Table2[],4,FALSE),IF($E145="X",VLOOKUP($B145,Table3[],4,FALSE),IF($F145="X",VLOOKUP($B145,Table4[],4,FALSE),VLOOKUP($B145,Table5[],4,FALSE)))))</f>
        <v xml:space="preserve">     • 2019SU
     • 2019FA
     • 2019WI
     • 2020SP
     • etc…</v>
      </c>
      <c r="K145" s="5" t="str">
        <f>IF($C145="X",VLOOKUP($B145,Table1[],5,FALSE),IF($D145="X",VLOOKUP($B145,Table2[],5,FALSE),IF($E145="X",VLOOKUP($B145,Table3[],5,FALSE),IF($F145="X",VLOOKUP($B145,Table4[],5,FALSE),VLOOKUP($B145,Table5[],5,FALSE)))))</f>
        <v>[N/A]</v>
      </c>
      <c r="L145" s="5" t="str">
        <f>IF($C145="X",VLOOKUP($B145,Table1[],6,FALSE),IF($D145="X",VLOOKUP($B145,Table2[],6,FALSE),IF($E145="X",VLOOKUP($B145,Table3[],6,FALSE),IF($F145="X",VLOOKUP($B145,Table4[],6,FALSE),VLOOKUP($B145,Table5[],6,FALSE)))))</f>
        <v>TBD</v>
      </c>
    </row>
    <row r="146" spans="1:19" ht="75" x14ac:dyDescent="0.25">
      <c r="A146" s="84">
        <v>138</v>
      </c>
      <c r="B146" s="10" t="s">
        <v>162</v>
      </c>
      <c r="C146" s="78" t="str">
        <f>IF(IFERROR(VLOOKUP('Unified Metrics'!B146,Table1[],1,FALSE),"")="","","X")</f>
        <v>X</v>
      </c>
      <c r="D146" s="78" t="str">
        <f>IF(IFERROR(VLOOKUP('Unified Metrics'!B146,Table2[],1,FALSE),"")="","","X")</f>
        <v>X</v>
      </c>
      <c r="E146" s="78" t="str">
        <f>IF(IFERROR(VLOOKUP('Unified Metrics'!B146,Table3[],1,FALSE),"")="","","X")</f>
        <v>X</v>
      </c>
      <c r="F146" s="78" t="str">
        <f>IF(IFERROR(VLOOKUP('Unified Metrics'!B146,Table4[],1,FALSE),"")="","","X")</f>
        <v/>
      </c>
      <c r="G146" s="78" t="str">
        <f>IF(IFERROR(VLOOKUP('Unified Metrics'!B146,Table5[],1,FALSE),"")="","","X")</f>
        <v>X</v>
      </c>
      <c r="H146" s="5" t="str">
        <f>IF(C146="X",VLOOKUP(B146,Table1[],2,FALSE),IF(D146="X",VLOOKUP(B146,Table2[],2,FALSE),IF(E146="X",VLOOKUP(B146,Table3[],2,FALSE),IF(F146="X",VLOOKUP(B146,Table4[],2,FALSE),VLOOKUP(B146,Table5[],2,FALSE)))))</f>
        <v>The last term a student was enrolled in a class within the Credit instructional area at Santiago Canyon College</v>
      </c>
      <c r="I146" s="5" t="str">
        <f>IF($C146="X",VLOOKUP($B146,Table1[],3,FALSE),IF($D146="X",VLOOKUP($B146,Table2[],3,FALSE),IF($E146="X",VLOOKUP($B146,Table3[],3,FALSE),IF($F146="X",VLOOKUP($B146,Table4[],3,FALSE),VLOOKUP($B146,Table5[],3,FALSE)))))</f>
        <v>[N/A]</v>
      </c>
      <c r="J146" s="5" t="str">
        <f>IF($C146="X",VLOOKUP($B146,Table1[],4,FALSE),IF($D146="X",VLOOKUP($B146,Table2[],4,FALSE),IF($E146="X",VLOOKUP($B146,Table3[],4,FALSE),IF($F146="X",VLOOKUP($B146,Table4[],4,FALSE),VLOOKUP($B146,Table5[],4,FALSE)))))</f>
        <v xml:space="preserve">     • 2019SU
     • 2019FA
     • 2019WI
     • 2020SP
     • etc…</v>
      </c>
      <c r="K146" s="5" t="str">
        <f>IF($C146="X",VLOOKUP($B146,Table1[],5,FALSE),IF($D146="X",VLOOKUP($B146,Table2[],5,FALSE),IF($E146="X",VLOOKUP($B146,Table3[],5,FALSE),IF($F146="X",VLOOKUP($B146,Table4[],5,FALSE),VLOOKUP($B146,Table5[],5,FALSE)))))</f>
        <v>[N/A]</v>
      </c>
      <c r="L146" s="5" t="str">
        <f>IF($C146="X",VLOOKUP($B146,Table1[],6,FALSE),IF($D146="X",VLOOKUP($B146,Table2[],6,FALSE),IF($E146="X",VLOOKUP($B146,Table3[],6,FALSE),IF($F146="X",VLOOKUP($B146,Table4[],6,FALSE),VLOOKUP($B146,Table5[],6,FALSE)))))</f>
        <v>TBD</v>
      </c>
    </row>
    <row r="147" spans="1:19" ht="75" x14ac:dyDescent="0.25">
      <c r="A147" s="84">
        <v>139</v>
      </c>
      <c r="B147" s="10" t="s">
        <v>163</v>
      </c>
      <c r="C147" s="78" t="str">
        <f>IF(IFERROR(VLOOKUP('Unified Metrics'!B147,Table1[],1,FALSE),"")="","","X")</f>
        <v>X</v>
      </c>
      <c r="D147" s="78" t="str">
        <f>IF(IFERROR(VLOOKUP('Unified Metrics'!B147,Table2[],1,FALSE),"")="","","X")</f>
        <v>X</v>
      </c>
      <c r="E147" s="78" t="str">
        <f>IF(IFERROR(VLOOKUP('Unified Metrics'!B147,Table3[],1,FALSE),"")="","","X")</f>
        <v>X</v>
      </c>
      <c r="F147" s="78" t="str">
        <f>IF(IFERROR(VLOOKUP('Unified Metrics'!B147,Table4[],1,FALSE),"")="","","X")</f>
        <v/>
      </c>
      <c r="G147" s="78" t="str">
        <f>IF(IFERROR(VLOOKUP('Unified Metrics'!B147,Table5[],1,FALSE),"")="","","X")</f>
        <v>X</v>
      </c>
      <c r="H147" s="5" t="str">
        <f>IF(C147="X",VLOOKUP(B147,Table1[],2,FALSE),IF(D147="X",VLOOKUP(B147,Table2[],2,FALSE),IF(E147="X",VLOOKUP(B147,Table3[],2,FALSE),IF(F147="X",VLOOKUP(B147,Table4[],2,FALSE),VLOOKUP(B147,Table5[],2,FALSE)))))</f>
        <v>The last term a student was enrolled in a class within the Non-Credit instructional area.</v>
      </c>
      <c r="I147" s="5" t="str">
        <f>IF($C147="X",VLOOKUP($B147,Table1[],3,FALSE),IF($D147="X",VLOOKUP($B147,Table2[],3,FALSE),IF($E147="X",VLOOKUP($B147,Table3[],3,FALSE),IF($F147="X",VLOOKUP($B147,Table4[],3,FALSE),VLOOKUP($B147,Table5[],3,FALSE)))))</f>
        <v>[N/A]</v>
      </c>
      <c r="J147" s="5" t="str">
        <f>IF($C147="X",VLOOKUP($B147,Table1[],4,FALSE),IF($D147="X",VLOOKUP($B147,Table2[],4,FALSE),IF($E147="X",VLOOKUP($B147,Table3[],4,FALSE),IF($F147="X",VLOOKUP($B147,Table4[],4,FALSE),VLOOKUP($B147,Table5[],4,FALSE)))))</f>
        <v xml:space="preserve">     • 2019SU
     • 2019FA
     • 2019WI
     • 2020SP
     • etc…</v>
      </c>
      <c r="K147" s="5" t="str">
        <f>IF($C147="X",VLOOKUP($B147,Table1[],5,FALSE),IF($D147="X",VLOOKUP($B147,Table2[],5,FALSE),IF($E147="X",VLOOKUP($B147,Table3[],5,FALSE),IF($F147="X",VLOOKUP($B147,Table4[],5,FALSE),VLOOKUP($B147,Table5[],5,FALSE)))))</f>
        <v>[N/A]</v>
      </c>
      <c r="L147" s="5" t="str">
        <f>IF($C147="X",VLOOKUP($B147,Table1[],6,FALSE),IF($D147="X",VLOOKUP($B147,Table2[],6,FALSE),IF($E147="X",VLOOKUP($B147,Table3[],6,FALSE),IF($F147="X",VLOOKUP($B147,Table4[],6,FALSE),VLOOKUP($B147,Table5[],6,FALSE)))))</f>
        <v>TBD</v>
      </c>
    </row>
    <row r="148" spans="1:19" ht="75" x14ac:dyDescent="0.25">
      <c r="A148" s="84">
        <v>140</v>
      </c>
      <c r="B148" s="10" t="s">
        <v>164</v>
      </c>
      <c r="C148" s="78" t="str">
        <f>IF(IFERROR(VLOOKUP('Unified Metrics'!B148,Table1[],1,FALSE),"")="","","X")</f>
        <v>X</v>
      </c>
      <c r="D148" s="78" t="str">
        <f>IF(IFERROR(VLOOKUP('Unified Metrics'!B148,Table2[],1,FALSE),"")="","","X")</f>
        <v>X</v>
      </c>
      <c r="E148" s="78" t="str">
        <f>IF(IFERROR(VLOOKUP('Unified Metrics'!B148,Table3[],1,FALSE),"")="","","X")</f>
        <v>X</v>
      </c>
      <c r="F148" s="78" t="str">
        <f>IF(IFERROR(VLOOKUP('Unified Metrics'!B148,Table4[],1,FALSE),"")="","","X")</f>
        <v/>
      </c>
      <c r="G148" s="78" t="str">
        <f>IF(IFERROR(VLOOKUP('Unified Metrics'!B148,Table5[],1,FALSE),"")="","","X")</f>
        <v>X</v>
      </c>
      <c r="H148" s="5" t="str">
        <f>IF(C148="X",VLOOKUP(B148,Table1[],2,FALSE),IF(D148="X",VLOOKUP(B148,Table2[],2,FALSE),IF(E148="X",VLOOKUP(B148,Table3[],2,FALSE),IF(F148="X",VLOOKUP(B148,Table4[],2,FALSE),VLOOKUP(B148,Table5[],2,FALSE)))))</f>
        <v>The last term a student was enrolled in a class within the Non-Credit instructional area at Santa Ana College</v>
      </c>
      <c r="I148" s="5" t="str">
        <f>IF($C148="X",VLOOKUP($B148,Table1[],3,FALSE),IF($D148="X",VLOOKUP($B148,Table2[],3,FALSE),IF($E148="X",VLOOKUP($B148,Table3[],3,FALSE),IF($F148="X",VLOOKUP($B148,Table4[],3,FALSE),VLOOKUP($B148,Table5[],3,FALSE)))))</f>
        <v>[N/A]</v>
      </c>
      <c r="J148" s="5" t="str">
        <f>IF($C148="X",VLOOKUP($B148,Table1[],4,FALSE),IF($D148="X",VLOOKUP($B148,Table2[],4,FALSE),IF($E148="X",VLOOKUP($B148,Table3[],4,FALSE),IF($F148="X",VLOOKUP($B148,Table4[],4,FALSE),VLOOKUP($B148,Table5[],4,FALSE)))))</f>
        <v xml:space="preserve">     • 2019SU
     • 2019FA
     • 2019WI
     • 2020SP
     • etc…</v>
      </c>
      <c r="K148" s="5" t="str">
        <f>IF($C148="X",VLOOKUP($B148,Table1[],5,FALSE),IF($D148="X",VLOOKUP($B148,Table2[],5,FALSE),IF($E148="X",VLOOKUP($B148,Table3[],5,FALSE),IF($F148="X",VLOOKUP($B148,Table4[],5,FALSE),VLOOKUP($B148,Table5[],5,FALSE)))))</f>
        <v>[N/A]</v>
      </c>
      <c r="L148" s="5" t="str">
        <f>IF($C148="X",VLOOKUP($B148,Table1[],6,FALSE),IF($D148="X",VLOOKUP($B148,Table2[],6,FALSE),IF($E148="X",VLOOKUP($B148,Table3[],6,FALSE),IF($F148="X",VLOOKUP($B148,Table4[],6,FALSE),VLOOKUP($B148,Table5[],6,FALSE)))))</f>
        <v>TBD</v>
      </c>
    </row>
    <row r="149" spans="1:19" ht="75" x14ac:dyDescent="0.25">
      <c r="A149" s="84">
        <v>141</v>
      </c>
      <c r="B149" s="10" t="s">
        <v>165</v>
      </c>
      <c r="C149" s="78" t="str">
        <f>IF(IFERROR(VLOOKUP('Unified Metrics'!B149,Table1[],1,FALSE),"")="","","X")</f>
        <v>X</v>
      </c>
      <c r="D149" s="78" t="str">
        <f>IF(IFERROR(VLOOKUP('Unified Metrics'!B149,Table2[],1,FALSE),"")="","","X")</f>
        <v>X</v>
      </c>
      <c r="E149" s="78" t="str">
        <f>IF(IFERROR(VLOOKUP('Unified Metrics'!B149,Table3[],1,FALSE),"")="","","X")</f>
        <v>X</v>
      </c>
      <c r="F149" s="78" t="str">
        <f>IF(IFERROR(VLOOKUP('Unified Metrics'!B149,Table4[],1,FALSE),"")="","","X")</f>
        <v/>
      </c>
      <c r="G149" s="78" t="str">
        <f>IF(IFERROR(VLOOKUP('Unified Metrics'!B149,Table5[],1,FALSE),"")="","","X")</f>
        <v>X</v>
      </c>
      <c r="H149" s="5" t="str">
        <f>IF(C149="X",VLOOKUP(B149,Table1[],2,FALSE),IF(D149="X",VLOOKUP(B149,Table2[],2,FALSE),IF(E149="X",VLOOKUP(B149,Table3[],2,FALSE),IF(F149="X",VLOOKUP(B149,Table4[],2,FALSE),VLOOKUP(B149,Table5[],2,FALSE)))))</f>
        <v>The last term a student was enrolled in a class within the Non-Credit instructional area at Santiago Canyon College</v>
      </c>
      <c r="I149" s="5" t="str">
        <f>IF($C149="X",VLOOKUP($B149,Table1[],3,FALSE),IF($D149="X",VLOOKUP($B149,Table2[],3,FALSE),IF($E149="X",VLOOKUP($B149,Table3[],3,FALSE),IF($F149="X",VLOOKUP($B149,Table4[],3,FALSE),VLOOKUP($B149,Table5[],3,FALSE)))))</f>
        <v>[N/A]</v>
      </c>
      <c r="J149" s="5" t="str">
        <f>IF($C149="X",VLOOKUP($B149,Table1[],4,FALSE),IF($D149="X",VLOOKUP($B149,Table2[],4,FALSE),IF($E149="X",VLOOKUP($B149,Table3[],4,FALSE),IF($F149="X",VLOOKUP($B149,Table4[],4,FALSE),VLOOKUP($B149,Table5[],4,FALSE)))))</f>
        <v xml:space="preserve">     • 2019SU
     • 2019FA
     • 2019WI
     • 2020SP
     • etc…</v>
      </c>
      <c r="K149" s="5" t="str">
        <f>IF($C149="X",VLOOKUP($B149,Table1[],5,FALSE),IF($D149="X",VLOOKUP($B149,Table2[],5,FALSE),IF($E149="X",VLOOKUP($B149,Table3[],5,FALSE),IF($F149="X",VLOOKUP($B149,Table4[],5,FALSE),VLOOKUP($B149,Table5[],5,FALSE)))))</f>
        <v>[N/A]</v>
      </c>
      <c r="L149" s="5" t="str">
        <f>IF($C149="X",VLOOKUP($B149,Table1[],6,FALSE),IF($D149="X",VLOOKUP($B149,Table2[],6,FALSE),IF($E149="X",VLOOKUP($B149,Table3[],6,FALSE),IF($F149="X",VLOOKUP($B149,Table4[],6,FALSE),VLOOKUP($B149,Table5[],6,FALSE)))))</f>
        <v>TBD</v>
      </c>
    </row>
    <row r="150" spans="1:19" ht="75" x14ac:dyDescent="0.25">
      <c r="A150" s="84">
        <v>142</v>
      </c>
      <c r="B150" s="10" t="s">
        <v>166</v>
      </c>
      <c r="C150" s="78" t="str">
        <f>IF(IFERROR(VLOOKUP('Unified Metrics'!B150,Table1[],1,FALSE),"")="","","X")</f>
        <v>X</v>
      </c>
      <c r="D150" s="78" t="str">
        <f>IF(IFERROR(VLOOKUP('Unified Metrics'!B150,Table2[],1,FALSE),"")="","","X")</f>
        <v>X</v>
      </c>
      <c r="E150" s="78" t="str">
        <f>IF(IFERROR(VLOOKUP('Unified Metrics'!B150,Table3[],1,FALSE),"")="","","X")</f>
        <v>X</v>
      </c>
      <c r="F150" s="78" t="str">
        <f>IF(IFERROR(VLOOKUP('Unified Metrics'!B150,Table4[],1,FALSE),"")="","","X")</f>
        <v/>
      </c>
      <c r="G150" s="78" t="str">
        <f>IF(IFERROR(VLOOKUP('Unified Metrics'!B150,Table5[],1,FALSE),"")="","","X")</f>
        <v>X</v>
      </c>
      <c r="H150" s="5" t="str">
        <f>IF(C150="X",VLOOKUP(B150,Table1[],2,FALSE),IF(D150="X",VLOOKUP(B150,Table2[],2,FALSE),IF(E150="X",VLOOKUP(B150,Table3[],2,FALSE),IF(F150="X",VLOOKUP(B150,Table4[],2,FALSE),VLOOKUP(B150,Table5[],2,FALSE)))))</f>
        <v>The last term a student was enrolled in a class within the Special Admit instructional area.</v>
      </c>
      <c r="I150" s="5" t="str">
        <f>IF($C150="X",VLOOKUP($B150,Table1[],3,FALSE),IF($D150="X",VLOOKUP($B150,Table2[],3,FALSE),IF($E150="X",VLOOKUP($B150,Table3[],3,FALSE),IF($F150="X",VLOOKUP($B150,Table4[],3,FALSE),VLOOKUP($B150,Table5[],3,FALSE)))))</f>
        <v>[N/A]</v>
      </c>
      <c r="J150" s="5" t="str">
        <f>IF($C150="X",VLOOKUP($B150,Table1[],4,FALSE),IF($D150="X",VLOOKUP($B150,Table2[],4,FALSE),IF($E150="X",VLOOKUP($B150,Table3[],4,FALSE),IF($F150="X",VLOOKUP($B150,Table4[],4,FALSE),VLOOKUP($B150,Table5[],4,FALSE)))))</f>
        <v xml:space="preserve">     • 2019SU
     • 2019FA
     • 2019WI
     • 2020SP
     • etc…</v>
      </c>
      <c r="K150" s="5" t="str">
        <f>IF($C150="X",VLOOKUP($B150,Table1[],5,FALSE),IF($D150="X",VLOOKUP($B150,Table2[],5,FALSE),IF($E150="X",VLOOKUP($B150,Table3[],5,FALSE),IF($F150="X",VLOOKUP($B150,Table4[],5,FALSE),VLOOKUP($B150,Table5[],5,FALSE)))))</f>
        <v>[N/A]</v>
      </c>
      <c r="L150" s="5" t="str">
        <f>IF($C150="X",VLOOKUP($B150,Table1[],6,FALSE),IF($D150="X",VLOOKUP($B150,Table2[],6,FALSE),IF($E150="X",VLOOKUP($B150,Table3[],6,FALSE),IF($F150="X",VLOOKUP($B150,Table4[],6,FALSE),VLOOKUP($B150,Table5[],6,FALSE)))))</f>
        <v>TBD</v>
      </c>
    </row>
    <row r="151" spans="1:19" ht="75" x14ac:dyDescent="0.25">
      <c r="A151" s="84">
        <v>143</v>
      </c>
      <c r="B151" s="10" t="s">
        <v>167</v>
      </c>
      <c r="C151" s="78" t="str">
        <f>IF(IFERROR(VLOOKUP('Unified Metrics'!B151,Table1[],1,FALSE),"")="","","X")</f>
        <v>X</v>
      </c>
      <c r="D151" s="78" t="str">
        <f>IF(IFERROR(VLOOKUP('Unified Metrics'!B151,Table2[],1,FALSE),"")="","","X")</f>
        <v>X</v>
      </c>
      <c r="E151" s="78" t="str">
        <f>IF(IFERROR(VLOOKUP('Unified Metrics'!B151,Table3[],1,FALSE),"")="","","X")</f>
        <v>X</v>
      </c>
      <c r="F151" s="78" t="str">
        <f>IF(IFERROR(VLOOKUP('Unified Metrics'!B151,Table4[],1,FALSE),"")="","","X")</f>
        <v/>
      </c>
      <c r="G151" s="78" t="str">
        <f>IF(IFERROR(VLOOKUP('Unified Metrics'!B151,Table5[],1,FALSE),"")="","","X")</f>
        <v>X</v>
      </c>
      <c r="H151" s="5" t="str">
        <f>IF(C151="X",VLOOKUP(B151,Table1[],2,FALSE),IF(D151="X",VLOOKUP(B151,Table2[],2,FALSE),IF(E151="X",VLOOKUP(B151,Table3[],2,FALSE),IF(F151="X",VLOOKUP(B151,Table4[],2,FALSE),VLOOKUP(B151,Table5[],2,FALSE)))))</f>
        <v>The last term a student was enrolled in a class within the Special Admit instructional area at Santa Ana College</v>
      </c>
      <c r="I151" s="5" t="str">
        <f>IF($C151="X",VLOOKUP($B151,Table1[],3,FALSE),IF($D151="X",VLOOKUP($B151,Table2[],3,FALSE),IF($E151="X",VLOOKUP($B151,Table3[],3,FALSE),IF($F151="X",VLOOKUP($B151,Table4[],3,FALSE),VLOOKUP($B151,Table5[],3,FALSE)))))</f>
        <v>[N/A]</v>
      </c>
      <c r="J151" s="5" t="str">
        <f>IF($C151="X",VLOOKUP($B151,Table1[],4,FALSE),IF($D151="X",VLOOKUP($B151,Table2[],4,FALSE),IF($E151="X",VLOOKUP($B151,Table3[],4,FALSE),IF($F151="X",VLOOKUP($B151,Table4[],4,FALSE),VLOOKUP($B151,Table5[],4,FALSE)))))</f>
        <v xml:space="preserve">     • 2019SU
     • 2019FA
     • 2019WI
     • 2020SP
     • etc…</v>
      </c>
      <c r="K151" s="5" t="str">
        <f>IF($C151="X",VLOOKUP($B151,Table1[],5,FALSE),IF($D151="X",VLOOKUP($B151,Table2[],5,FALSE),IF($E151="X",VLOOKUP($B151,Table3[],5,FALSE),IF($F151="X",VLOOKUP($B151,Table4[],5,FALSE),VLOOKUP($B151,Table5[],5,FALSE)))))</f>
        <v>[N/A]</v>
      </c>
      <c r="L151" s="5" t="str">
        <f>IF($C151="X",VLOOKUP($B151,Table1[],6,FALSE),IF($D151="X",VLOOKUP($B151,Table2[],6,FALSE),IF($E151="X",VLOOKUP($B151,Table3[],6,FALSE),IF($F151="X",VLOOKUP($B151,Table4[],6,FALSE),VLOOKUP($B151,Table5[],6,FALSE)))))</f>
        <v>TBD</v>
      </c>
    </row>
    <row r="152" spans="1:19" ht="75" x14ac:dyDescent="0.25">
      <c r="A152" s="84">
        <v>144</v>
      </c>
      <c r="B152" s="10" t="s">
        <v>168</v>
      </c>
      <c r="C152" s="78" t="str">
        <f>IF(IFERROR(VLOOKUP('Unified Metrics'!B152,Table1[],1,FALSE),"")="","","X")</f>
        <v>X</v>
      </c>
      <c r="D152" s="78" t="str">
        <f>IF(IFERROR(VLOOKUP('Unified Metrics'!B152,Table2[],1,FALSE),"")="","","X")</f>
        <v>X</v>
      </c>
      <c r="E152" s="78" t="str">
        <f>IF(IFERROR(VLOOKUP('Unified Metrics'!B152,Table3[],1,FALSE),"")="","","X")</f>
        <v>X</v>
      </c>
      <c r="F152" s="78" t="str">
        <f>IF(IFERROR(VLOOKUP('Unified Metrics'!B152,Table4[],1,FALSE),"")="","","X")</f>
        <v/>
      </c>
      <c r="G152" s="78" t="str">
        <f>IF(IFERROR(VLOOKUP('Unified Metrics'!B152,Table5[],1,FALSE),"")="","","X")</f>
        <v>X</v>
      </c>
      <c r="H152" s="5" t="str">
        <f>IF(C152="X",VLOOKUP(B152,Table1[],2,FALSE),IF(D152="X",VLOOKUP(B152,Table2[],2,FALSE),IF(E152="X",VLOOKUP(B152,Table3[],2,FALSE),IF(F152="X",VLOOKUP(B152,Table4[],2,FALSE),VLOOKUP(B152,Table5[],2,FALSE)))))</f>
        <v>The last term a student was enrolled in a class within the Special Admit instructional area at Santiago Canyon College</v>
      </c>
      <c r="I152" s="5" t="str">
        <f>IF($C152="X",VLOOKUP($B152,Table1[],3,FALSE),IF($D152="X",VLOOKUP($B152,Table2[],3,FALSE),IF($E152="X",VLOOKUP($B152,Table3[],3,FALSE),IF($F152="X",VLOOKUP($B152,Table4[],3,FALSE),VLOOKUP($B152,Table5[],3,FALSE)))))</f>
        <v>[N/A]</v>
      </c>
      <c r="J152" s="5" t="str">
        <f>IF($C152="X",VLOOKUP($B152,Table1[],4,FALSE),IF($D152="X",VLOOKUP($B152,Table2[],4,FALSE),IF($E152="X",VLOOKUP($B152,Table3[],4,FALSE),IF($F152="X",VLOOKUP($B152,Table4[],4,FALSE),VLOOKUP($B152,Table5[],4,FALSE)))))</f>
        <v xml:space="preserve">     • 2019SU
     • 2019FA
     • 2019WI
     • 2020SP
     • etc…</v>
      </c>
      <c r="K152" s="5" t="str">
        <f>IF($C152="X",VLOOKUP($B152,Table1[],5,FALSE),IF($D152="X",VLOOKUP($B152,Table2[],5,FALSE),IF($E152="X",VLOOKUP($B152,Table3[],5,FALSE),IF($F152="X",VLOOKUP($B152,Table4[],5,FALSE),VLOOKUP($B152,Table5[],5,FALSE)))))</f>
        <v>[N/A]</v>
      </c>
      <c r="L152" s="5" t="str">
        <f>IF($C152="X",VLOOKUP($B152,Table1[],6,FALSE),IF($D152="X",VLOOKUP($B152,Table2[],6,FALSE),IF($E152="X",VLOOKUP($B152,Table3[],6,FALSE),IF($F152="X",VLOOKUP($B152,Table4[],6,FALSE),VLOOKUP($B152,Table5[],6,FALSE)))))</f>
        <v>TBD</v>
      </c>
    </row>
    <row r="153" spans="1:19" ht="30" x14ac:dyDescent="0.25">
      <c r="A153" s="84">
        <v>145</v>
      </c>
      <c r="B153" s="3" t="s">
        <v>169</v>
      </c>
      <c r="C153" s="78" t="str">
        <f>IF(IFERROR(VLOOKUP('Unified Metrics'!B153,Table1[],1,FALSE),"")="","","X")</f>
        <v>X</v>
      </c>
      <c r="D153" s="78" t="str">
        <f>IF(IFERROR(VLOOKUP('Unified Metrics'!B153,Table2[],1,FALSE),"")="","","X")</f>
        <v>X</v>
      </c>
      <c r="E153" s="78" t="str">
        <f>IF(IFERROR(VLOOKUP('Unified Metrics'!B153,Table3[],1,FALSE),"")="","","X")</f>
        <v>X</v>
      </c>
      <c r="F153" s="78" t="str">
        <f>IF(IFERROR(VLOOKUP('Unified Metrics'!B153,Table4[],1,FALSE),"")="","","X")</f>
        <v/>
      </c>
      <c r="G153" s="78" t="str">
        <f>IF(IFERROR(VLOOKUP('Unified Metrics'!B153,Table5[],1,FALSE),"")="","","X")</f>
        <v>X</v>
      </c>
      <c r="H153" s="5" t="str">
        <f>IF(C153="X",VLOOKUP(B153,Table1[],2,FALSE),IF(D153="X",VLOOKUP(B153,Table2[],2,FALSE),IF(E153="X",VLOOKUP(B153,Table3[],2,FALSE),IF(F153="X",VLOOKUP(B153,Table4[],2,FALSE),VLOOKUP(B153,Table5[],2,FALSE)))))</f>
        <v>A student taking at least one course as of Census Date as of the selected [Snapshot Date]</v>
      </c>
      <c r="I153" s="5" t="str">
        <f>IF($C153="X",VLOOKUP($B153,Table1[],3,FALSE),IF($D153="X",VLOOKUP($B153,Table2[],3,FALSE),IF($E153="X",VLOOKUP($B153,Table3[],3,FALSE),IF($F153="X",VLOOKUP($B153,Table4[],3,FALSE),VLOOKUP($B153,Table5[],3,FALSE)))))</f>
        <v>[N/A]</v>
      </c>
      <c r="J153" s="5" t="str">
        <f>IF($C153="X",VLOOKUP($B153,Table1[],4,FALSE),IF($D153="X",VLOOKUP($B153,Table2[],4,FALSE),IF($E153="X",VLOOKUP($B153,Table3[],4,FALSE),IF($F153="X",VLOOKUP($B153,Table4[],4,FALSE),VLOOKUP($B153,Table5[],4,FALSE)))))</f>
        <v xml:space="preserve">     • Y = Yes
     • N = No</v>
      </c>
      <c r="K153" s="5" t="str">
        <f>IF($C153="X",VLOOKUP($B153,Table1[],5,FALSE),IF($D153="X",VLOOKUP($B153,Table2[],5,FALSE),IF($E153="X",VLOOKUP($B153,Table3[],5,FALSE),IF($F153="X",VLOOKUP($B153,Table4[],5,FALSE),VLOOKUP($B153,Table5[],5,FALSE)))))</f>
        <v>[N/A]</v>
      </c>
      <c r="L153" s="5" t="str">
        <f>IF($C153="X",VLOOKUP($B153,Table1[],6,FALSE),IF($D153="X",VLOOKUP($B153,Table2[],6,FALSE),IF($E153="X",VLOOKUP($B153,Table3[],6,FALSE),IF($F153="X",VLOOKUP($B153,Table4[],6,FALSE),VLOOKUP($B153,Table5[],6,FALSE)))))</f>
        <v>[N/A]</v>
      </c>
    </row>
    <row r="154" spans="1:19" ht="45" x14ac:dyDescent="0.25">
      <c r="A154" s="84">
        <v>146</v>
      </c>
      <c r="B154" s="3" t="s">
        <v>170</v>
      </c>
      <c r="C154" s="78" t="str">
        <f>IF(IFERROR(VLOOKUP('Unified Metrics'!B154,Table1[],1,FALSE),"")="","","X")</f>
        <v/>
      </c>
      <c r="D154" s="78" t="str">
        <f>IF(IFERROR(VLOOKUP('Unified Metrics'!B154,Table2[],1,FALSE),"")="","","X")</f>
        <v/>
      </c>
      <c r="E154" s="78" t="str">
        <f>IF(IFERROR(VLOOKUP('Unified Metrics'!B154,Table3[],1,FALSE),"")="","","X")</f>
        <v/>
      </c>
      <c r="F154" s="78" t="str">
        <f>IF(IFERROR(VLOOKUP('Unified Metrics'!B154,Table4[],1,FALSE),"")="","","X")</f>
        <v/>
      </c>
      <c r="G154" s="78" t="str">
        <f>IF(IFERROR(VLOOKUP('Unified Metrics'!B154,Table5[],1,FALSE),"")="","","X")</f>
        <v>X</v>
      </c>
      <c r="H154" s="5" t="str">
        <f>IF(C154="X",VLOOKUP(B154,Table1[],2,FALSE),IF(D154="X",VLOOKUP(B154,Table2[],2,FALSE),IF(E154="X",VLOOKUP(B154,Table3[],2,FALSE),IF(F154="X",VLOOKUP(B154,Table4[],2,FALSE),VLOOKUP(B154,Table5[],2,FALSE)))))</f>
        <v>An indicator that reflects whether or not the student was enrolled during the academic term in which the award was conferred.</v>
      </c>
      <c r="I154" s="5" t="str">
        <f>IF($C154="X",VLOOKUP($B154,Table1[],3,FALSE),IF($D154="X",VLOOKUP($B154,Table2[],3,FALSE),IF($E154="X",VLOOKUP($B154,Table3[],3,FALSE),IF($F154="X",VLOOKUP($B154,Table4[],3,FALSE),VLOOKUP($B154,Table5[],3,FALSE)))))</f>
        <v>[N/A]</v>
      </c>
      <c r="J154" s="5" t="str">
        <f>IF($C154="X",VLOOKUP($B154,Table1[],4,FALSE),IF($D154="X",VLOOKUP($B154,Table2[],4,FALSE),IF($E154="X",VLOOKUP($B154,Table3[],4,FALSE),IF($F154="X",VLOOKUP($B154,Table4[],4,FALSE),VLOOKUP($B154,Table5[],4,FALSE)))))</f>
        <v xml:space="preserve">     • Y: Yes
     • N: No</v>
      </c>
      <c r="K154" s="5" t="str">
        <f>IF($C154="X",VLOOKUP($B154,Table1[],5,FALSE),IF($D154="X",VLOOKUP($B154,Table2[],5,FALSE),IF($E154="X",VLOOKUP($B154,Table3[],5,FALSE),IF($F154="X",VLOOKUP($B154,Table4[],5,FALSE),VLOOKUP($B154,Table5[],5,FALSE)))))</f>
        <v>[N/A]</v>
      </c>
      <c r="L154" s="5" t="str">
        <f>IF($C154="X",VLOOKUP($B154,Table1[],6,FALSE),IF($D154="X",VLOOKUP($B154,Table2[],6,FALSE),IF($E154="X",VLOOKUP($B154,Table3[],6,FALSE),IF($F154="X",VLOOKUP($B154,Table4[],6,FALSE),VLOOKUP($B154,Table5[],6,FALSE)))))</f>
        <v>[N/A]</v>
      </c>
    </row>
    <row r="155" spans="1:19" ht="90" x14ac:dyDescent="0.25">
      <c r="A155" s="84">
        <v>147</v>
      </c>
      <c r="B155" s="3" t="s">
        <v>171</v>
      </c>
      <c r="C155" s="78" t="str">
        <f>IF(IFERROR(VLOOKUP('Unified Metrics'!B155,Table1[],1,FALSE),"")="","","X")</f>
        <v/>
      </c>
      <c r="D155" s="78" t="str">
        <f>IF(IFERROR(VLOOKUP('Unified Metrics'!B155,Table2[],1,FALSE),"")="","","X")</f>
        <v>X</v>
      </c>
      <c r="E155" s="78" t="str">
        <f>IF(IFERROR(VLOOKUP('Unified Metrics'!B155,Table3[],1,FALSE),"")="","","X")</f>
        <v>X</v>
      </c>
      <c r="F155" s="78" t="str">
        <f>IF(IFERROR(VLOOKUP('Unified Metrics'!B155,Table4[],1,FALSE),"")="","","X")</f>
        <v/>
      </c>
      <c r="G155" s="78" t="str">
        <f>IF(IFERROR(VLOOKUP('Unified Metrics'!B155,Table5[],1,FALSE),"")="","","X")</f>
        <v>X</v>
      </c>
      <c r="H155" s="5" t="str">
        <f>IF(C155="X",VLOOKUP(B155,Table1[],2,FALSE),IF(D155="X",VLOOKUP(B155,Table2[],2,FALSE),IF(E155="X",VLOOKUP(B155,Table3[],2,FALSE),IF(F155="X",VLOOKUP(B155,Table4[],2,FALSE),VLOOKUP(B155,Table5[],2,FALSE)))))</f>
        <v>The enrollment status of a student in a selected term</v>
      </c>
      <c r="I155" s="5" t="str">
        <f>IF($C155="X",VLOOKUP($B155,Table1[],3,FALSE),IF($D155="X",VLOOKUP($B155,Table2[],3,FALSE),IF($E155="X",VLOOKUP($B155,Table3[],3,FALSE),IF($F155="X",VLOOKUP($B155,Table4[],3,FALSE),VLOOKUP($B155,Table5[],3,FALSE)))))</f>
        <v>[N/A]</v>
      </c>
      <c r="J155" s="5" t="str">
        <f>IF($C155="X",VLOOKUP($B155,Table1[],4,FALSE),IF($D155="X",VLOOKUP($B155,Table2[],4,FALSE),IF($E155="X",VLOOKUP($B155,Table3[],4,FALSE),IF($F155="X",VLOOKUP($B155,Table4[],4,FALSE),VLOOKUP($B155,Table5[],4,FALSE)))))</f>
        <v xml:space="preserve">     • New
     • First-Time
     • Continuing
     • Returning
     • Transfer
     • …</v>
      </c>
      <c r="K155" s="5" t="str">
        <f>IF($C155="X",VLOOKUP($B155,Table1[],5,FALSE),IF($D155="X",VLOOKUP($B155,Table2[],5,FALSE),IF($E155="X",VLOOKUP($B155,Table3[],5,FALSE),IF($F155="X",VLOOKUP($B155,Table4[],5,FALSE),VLOOKUP($B155,Table5[],5,FALSE)))))</f>
        <v>[N/A]</v>
      </c>
      <c r="L155" s="5" t="str">
        <f>IF($C155="X",VLOOKUP($B155,Table1[],6,FALSE),IF($D155="X",VLOOKUP($B155,Table2[],6,FALSE),IF($E155="X",VLOOKUP($B155,Table3[],6,FALSE),IF($F155="X",VLOOKUP($B155,Table4[],6,FALSE),VLOOKUP($B155,Table5[],6,FALSE)))))</f>
        <v>[N/A]</v>
      </c>
    </row>
    <row r="156" spans="1:19" ht="60" x14ac:dyDescent="0.25">
      <c r="A156" s="84">
        <v>148</v>
      </c>
      <c r="B156" s="3" t="s">
        <v>172</v>
      </c>
      <c r="C156" s="78" t="str">
        <f>IF(IFERROR(VLOOKUP('Unified Metrics'!B156,Table1[],1,FALSE),"")="","","X")</f>
        <v/>
      </c>
      <c r="D156" s="78" t="str">
        <f>IF(IFERROR(VLOOKUP('Unified Metrics'!B156,Table2[],1,FALSE),"")="","","X")</f>
        <v>X</v>
      </c>
      <c r="E156" s="78" t="str">
        <f>IF(IFERROR(VLOOKUP('Unified Metrics'!B156,Table3[],1,FALSE),"")="","","X")</f>
        <v>X</v>
      </c>
      <c r="F156" s="78" t="str">
        <f>IF(IFERROR(VLOOKUP('Unified Metrics'!B156,Table4[],1,FALSE),"")="","","X")</f>
        <v/>
      </c>
      <c r="G156" s="78" t="str">
        <f>IF(IFERROR(VLOOKUP('Unified Metrics'!B156,Table5[],1,FALSE),"")="","","X")</f>
        <v>X</v>
      </c>
      <c r="H156" s="5" t="str">
        <f>IF(C156="X",VLOOKUP(B156,Table1[],2,FALSE),IF(D156="X",VLOOKUP(B156,Table2[],2,FALSE),IF(E156="X",VLOOKUP(B156,Table3[],2,FALSE),IF(F156="X",VLOOKUP(B156,Table4[],2,FALSE),VLOOKUP(B156,Table5[],2,FALSE)))))</f>
        <v>The type of enrollment that is currently active (or last active) for a specific student.</v>
      </c>
      <c r="I156" s="5" t="str">
        <f>IF($C156="X",VLOOKUP($B156,Table1[],3,FALSE),IF($D156="X",VLOOKUP($B156,Table2[],3,FALSE),IF($E156="X",VLOOKUP($B156,Table3[],3,FALSE),IF($F156="X",VLOOKUP($B156,Table4[],3,FALSE),VLOOKUP($B156,Table5[],3,FALSE)))))</f>
        <v>[N/A]</v>
      </c>
      <c r="J156" s="5" t="str">
        <f>IF($C156="X",VLOOKUP($B156,Table1[],4,FALSE),IF($D156="X",VLOOKUP($B156,Table2[],4,FALSE),IF($E156="X",VLOOKUP($B156,Table3[],4,FALSE),IF($F156="X",VLOOKUP($B156,Table4[],4,FALSE),VLOOKUP($B156,Table5[],4,FALSE)))))</f>
        <v xml:space="preserve">     • Semester Credit / Credit
     • Non-Credit
     • CDCP
     • Special Admit</v>
      </c>
      <c r="K156" s="5" t="str">
        <f>IF($C156="X",VLOOKUP($B156,Table1[],5,FALSE),IF($D156="X",VLOOKUP($B156,Table2[],5,FALSE),IF($E156="X",VLOOKUP($B156,Table3[],5,FALSE),IF($F156="X",VLOOKUP($B156,Table4[],5,FALSE),VLOOKUP($B156,Table5[],5,FALSE)))))</f>
        <v>[N/A]</v>
      </c>
      <c r="L156" s="5" t="str">
        <f>IF($C156="X",VLOOKUP($B156,Table1[],6,FALSE),IF($D156="X",VLOOKUP($B156,Table2[],6,FALSE),IF($E156="X",VLOOKUP($B156,Table3[],6,FALSE),IF($F156="X",VLOOKUP($B156,Table4[],6,FALSE),VLOOKUP($B156,Table5[],6,FALSE)))))</f>
        <v>[N/A]</v>
      </c>
    </row>
    <row r="157" spans="1:19" ht="30" x14ac:dyDescent="0.25">
      <c r="A157" s="84">
        <v>149</v>
      </c>
      <c r="B157" s="3" t="s">
        <v>173</v>
      </c>
      <c r="C157" s="78" t="str">
        <f>IF(IFERROR(VLOOKUP('Unified Metrics'!B157,Table1[],1,FALSE),"")="","","X")</f>
        <v/>
      </c>
      <c r="D157" s="78" t="str">
        <f>IF(IFERROR(VLOOKUP('Unified Metrics'!B157,Table2[],1,FALSE),"")="","","X")</f>
        <v/>
      </c>
      <c r="E157" s="78" t="str">
        <f>IF(IFERROR(VLOOKUP('Unified Metrics'!B157,Table3[],1,FALSE),"")="","","X")</f>
        <v/>
      </c>
      <c r="F157" s="78" t="str">
        <f>IF(IFERROR(VLOOKUP('Unified Metrics'!B157,Table4[],1,FALSE),"")="","","X")</f>
        <v>X</v>
      </c>
      <c r="G157" s="78" t="str">
        <f>IF(IFERROR(VLOOKUP('Unified Metrics'!B157,Table5[],1,FALSE),"")="","","X")</f>
        <v/>
      </c>
      <c r="H157" s="5" t="str">
        <f>IF(C157="X",VLOOKUP(B157,Table1[],2,FALSE),IF(D157="X",VLOOKUP(B157,Table2[],2,FALSE),IF(E157="X",VLOOKUP(B157,Table3[],2,FALSE),IF(F157="X",VLOOKUP(B157,Table4[],2,FALSE),VLOOKUP(B157,Table5[],2,FALSE)))))</f>
        <v>Shows an asterisk if the total cost for the section has any part that was estimated.</v>
      </c>
      <c r="I157" s="5" t="str">
        <f>IF($C157="X",VLOOKUP($B157,Table1[],3,FALSE),IF($D157="X",VLOOKUP($B157,Table2[],3,FALSE),IF($E157="X",VLOOKUP($B157,Table3[],3,FALSE),IF($F157="X",VLOOKUP($B157,Table4[],3,FALSE),VLOOKUP($B157,Table5[],3,FALSE)))))</f>
        <v>TBD</v>
      </c>
      <c r="J157" s="5" t="str">
        <f>IF($C157="X",VLOOKUP($B157,Table1[],4,FALSE),IF($D157="X",VLOOKUP($B157,Table2[],4,FALSE),IF($E157="X",VLOOKUP($B157,Table3[],4,FALSE),IF($F157="X",VLOOKUP($B157,Table4[],4,FALSE),VLOOKUP($B157,Table5[],4,FALSE)))))</f>
        <v>TBD</v>
      </c>
      <c r="K157" s="5" t="str">
        <f>IF($C157="X",VLOOKUP($B157,Table1[],5,FALSE),IF($D157="X",VLOOKUP($B157,Table2[],5,FALSE),IF($E157="X",VLOOKUP($B157,Table3[],5,FALSE),IF($F157="X",VLOOKUP($B157,Table4[],5,FALSE),VLOOKUP($B157,Table5[],5,FALSE)))))</f>
        <v>TBD</v>
      </c>
      <c r="L157" s="5" t="str">
        <f>IF($C157="X",VLOOKUP($B157,Table1[],6,FALSE),IF($D157="X",VLOOKUP($B157,Table2[],6,FALSE),IF($E157="X",VLOOKUP($B157,Table3[],6,FALSE),IF($F157="X",VLOOKUP($B157,Table4[],6,FALSE),VLOOKUP($B157,Table5[],6,FALSE)))))</f>
        <v>TBD</v>
      </c>
    </row>
    <row r="158" spans="1:19" ht="409.5" x14ac:dyDescent="0.25">
      <c r="A158" s="84">
        <v>150</v>
      </c>
      <c r="B158" s="3" t="s">
        <v>174</v>
      </c>
      <c r="C158" s="78" t="str">
        <f>IF(IFERROR(VLOOKUP('Unified Metrics'!B158,Table1[],1,FALSE),"")="","","X")</f>
        <v>X</v>
      </c>
      <c r="D158" s="78" t="str">
        <f>IF(IFERROR(VLOOKUP('Unified Metrics'!B158,Table2[],1,FALSE),"")="","","X")</f>
        <v>X</v>
      </c>
      <c r="E158" s="78" t="str">
        <f>IF(IFERROR(VLOOKUP('Unified Metrics'!B158,Table3[],1,FALSE),"")="","","X")</f>
        <v>X</v>
      </c>
      <c r="F158" s="78" t="str">
        <f>IF(IFERROR(VLOOKUP('Unified Metrics'!B158,Table4[],1,FALSE),"")="","","X")</f>
        <v/>
      </c>
      <c r="G158" s="78" t="str">
        <f>IF(IFERROR(VLOOKUP('Unified Metrics'!B158,Table5[],1,FALSE),"")="","","X")</f>
        <v>X</v>
      </c>
      <c r="H158" s="5" t="str">
        <f>IF(C158="X",VLOOKUP(B158,Table1[],2,FALSE),IF(D158="X",VLOOKUP(B158,Table2[],2,FALSE),IF(E158="X",VLOOKUP(B158,Table3[],2,FALSE),IF(F158="X",VLOOKUP(B158,Table4[],2,FALSE),VLOOKUP(B158,Table5[],2,FALSE)))))</f>
        <v xml:space="preserve">The ethnicity of a student.                                                              </v>
      </c>
      <c r="I158" s="5" t="str">
        <f>IF($C158="X",VLOOKUP($B158,Table1[],3,FALSE),IF($D158="X",VLOOKUP($B158,Table2[],3,FALSE),IF($E158="X",VLOOKUP($B158,Table3[],3,FALSE),IF($F158="X",VLOOKUP($B158,Table4[],3,FALSE),VLOOKUP($B158,Table5[],3,FALSE)))))</f>
        <v>[N/A]</v>
      </c>
      <c r="J158" s="5" t="str">
        <f>IF($C158="X",VLOOKUP($B158,Table1[],4,FALSE),IF($D158="X",VLOOKUP($B158,Table2[],4,FALSE),IF($E158="X",VLOOKUP($B158,Table3[],4,FALSE),IF($F158="X",VLOOKUP($B158,Table4[],4,FALSE),VLOOKUP($B158,Table5[],4,FALSE)))))</f>
        <v xml:space="preserve">     • A.=Asian
     • AC=Chinese
     • AI=Asian Indian
     • AJ=Japanese
     • AK=Korean
     • AL=Laotian
     • AM=Cambodian
     • AN=American/Alaska Native
     • AS=Asian
     • AV=Vietnamese
     • AX=Other Asian
     • B.=African-American
     • BL=Black or African American
     • F.=Filipino
     • H.=Hispanic
     • HM=Mexican, Chicano
     • HP=Hawaiian/Pacific Islander
     • HR=Central American
     • HS=South American
     • HX=Other Hispanic
     • N.=American Indian, Native
     • O.=Other Non-White
     • P.=Pacific Islander
     • PG=Guamanian
     • PH=Hawaiian
     • PS=Samoan
     • PX=Other Pacific Islander
     • W.=White Non-Hispanic
     • WH=White
     • X.=No Response
     • XD=Decline to State        </v>
      </c>
      <c r="K158" s="5" t="str">
        <f>IF($C158="X",VLOOKUP($B158,Table1[],5,FALSE),IF($D158="X",VLOOKUP($B158,Table2[],5,FALSE),IF($E158="X",VLOOKUP($B158,Table3[],5,FALSE),IF($F158="X",VLOOKUP($B158,Table4[],5,FALSE),VLOOKUP($B158,Table5[],5,FALSE)))))</f>
        <v>NOTES ON USING THIS ELEMENT: This element will show a concatenated list of all ethnicities currently declared by a student, alphabetically sorted. Please refer to CCCApply for additional races.</v>
      </c>
      <c r="L158" s="5" t="str">
        <f>IF($C158="X",VLOOKUP($B158,Table1[],6,FALSE),IF($D158="X",VLOOKUP($B158,Table2[],6,FALSE),IF($E158="X",VLOOKUP($B158,Table3[],6,FALSE),IF($F158="X",VLOOKUP($B158,Table4[],6,FALSE),VLOOKUP($B158,Table5[],6,FALSE)))))</f>
        <v>[Ethnicity, First Declared], [Ethnicity, Hispanic or Non-Hispanic]</v>
      </c>
    </row>
    <row r="159" spans="1:19" ht="409.5" x14ac:dyDescent="0.25">
      <c r="A159" s="84">
        <v>151</v>
      </c>
      <c r="B159" s="3" t="s">
        <v>175</v>
      </c>
      <c r="C159" s="78" t="str">
        <f>IF(IFERROR(VLOOKUP('Unified Metrics'!B159,Table1[],1,FALSE),"")="","","X")</f>
        <v>X</v>
      </c>
      <c r="D159" s="78" t="str">
        <f>IF(IFERROR(VLOOKUP('Unified Metrics'!B159,Table2[],1,FALSE),"")="","","X")</f>
        <v>X</v>
      </c>
      <c r="E159" s="78" t="str">
        <f>IF(IFERROR(VLOOKUP('Unified Metrics'!B159,Table3[],1,FALSE),"")="","","X")</f>
        <v>X</v>
      </c>
      <c r="F159" s="78" t="str">
        <f>IF(IFERROR(VLOOKUP('Unified Metrics'!B159,Table4[],1,FALSE),"")="","","X")</f>
        <v/>
      </c>
      <c r="G159" s="78" t="str">
        <f>IF(IFERROR(VLOOKUP('Unified Metrics'!B159,Table5[],1,FALSE),"")="","","X")</f>
        <v>X</v>
      </c>
      <c r="H159" s="5" t="str">
        <f>IF(C159="X",VLOOKUP(B159,Table1[],2,FALSE),IF(D159="X",VLOOKUP(B159,Table2[],2,FALSE),IF(E159="X",VLOOKUP(B159,Table3[],2,FALSE),IF(F159="X",VLOOKUP(B159,Table4[],2,FALSE),VLOOKUP(B159,Table5[],2,FALSE)))))</f>
        <v xml:space="preserve">The first ethnicity currently declared by a student.                                                             </v>
      </c>
      <c r="I159" s="5" t="str">
        <f>IF($C159="X",VLOOKUP($B159,Table1[],3,FALSE),IF($D159="X",VLOOKUP($B159,Table2[],3,FALSE),IF($E159="X",VLOOKUP($B159,Table3[],3,FALSE),IF($F159="X",VLOOKUP($B159,Table4[],3,FALSE),VLOOKUP($B159,Table5[],3,FALSE)))))</f>
        <v>[N/A]</v>
      </c>
      <c r="J159" s="5" t="str">
        <f>IF($C159="X",VLOOKUP($B159,Table1[],4,FALSE),IF($D159="X",VLOOKUP($B159,Table2[],4,FALSE),IF($E159="X",VLOOKUP($B159,Table3[],4,FALSE),IF($F159="X",VLOOKUP($B159,Table4[],4,FALSE),VLOOKUP($B159,Table5[],4,FALSE)))))</f>
        <v xml:space="preserve">     • A.=Asian
     • AC=Chinese
     • AI=Asian Indian
     • AJ=Japanese
     • AK=Korean
     • AL=Laotian
     • AM=Cambodian
     • AN=American/Alaska Native
     • AS=Asian
     • AV=Vietnamese
     • AX=Other Asian
     • B.=African-American
     • BL=Black or African American
     • F.=Filipino
     • H.=Hispanic
     • HM=Mexican, Chicano
     • HP=Hawaiian/Pacific Islander
     • HR=Central American
     • HS=South American
     • HX=Other Hispanic
     • N.=American Indian, Native
     • O.=Other Non-White
     • P.=Pacific Islander
     • PG=Guamanian
     • PH=Hawaiian
     • PS=Samoan
     • PX=Other Pacific Islander
     • W.=White Non-Hispanic
     • WH=White
     • X.=No Response
     • XD=Decline to State        </v>
      </c>
      <c r="K159" s="5" t="str">
        <f>IF($C159="X",VLOOKUP($B159,Table1[],5,FALSE),IF($D159="X",VLOOKUP($B159,Table2[],5,FALSE),IF($E159="X",VLOOKUP($B159,Table3[],5,FALSE),IF($F159="X",VLOOKUP($B159,Table4[],5,FALSE),VLOOKUP($B159,Table5[],5,FALSE)))))</f>
        <v>NOTES ON USING THIS ELEMENT: This element will show the ethnicity first selected (Position = 1) by a student. Please refer to CCCApply for additional races.</v>
      </c>
      <c r="L159" s="5" t="str">
        <f>IF($C159="X",VLOOKUP($B159,Table1[],6,FALSE),IF($D159="X",VLOOKUP($B159,Table2[],6,FALSE),IF($E159="X",VLOOKUP($B159,Table3[],6,FALSE),IF($F159="X",VLOOKUP($B159,Table4[],6,FALSE),VLOOKUP($B159,Table5[],6,FALSE)))))</f>
        <v>[Ethnicity], [Ethnicity, Hispanic or Non-Hispanic]</v>
      </c>
    </row>
    <row r="160" spans="1:19" ht="60" x14ac:dyDescent="0.25">
      <c r="A160" s="84">
        <v>152</v>
      </c>
      <c r="B160" s="3" t="s">
        <v>176</v>
      </c>
      <c r="C160" s="78" t="str">
        <f>IF(IFERROR(VLOOKUP('Unified Metrics'!B160,Table1[],1,FALSE),"")="","","X")</f>
        <v>X</v>
      </c>
      <c r="D160" s="78" t="str">
        <f>IF(IFERROR(VLOOKUP('Unified Metrics'!B160,Table2[],1,FALSE),"")="","","X")</f>
        <v>X</v>
      </c>
      <c r="E160" s="78" t="str">
        <f>IF(IFERROR(VLOOKUP('Unified Metrics'!B160,Table3[],1,FALSE),"")="","","X")</f>
        <v>X</v>
      </c>
      <c r="F160" s="78" t="str">
        <f>IF(IFERROR(VLOOKUP('Unified Metrics'!B160,Table4[],1,FALSE),"")="","","X")</f>
        <v/>
      </c>
      <c r="G160" s="78" t="str">
        <f>IF(IFERROR(VLOOKUP('Unified Metrics'!B160,Table5[],1,FALSE),"")="","","X")</f>
        <v>X</v>
      </c>
      <c r="H160" s="5" t="str">
        <f>IF(C160="X",VLOOKUP(B160,Table1[],2,FALSE),IF(D160="X",VLOOKUP(B160,Table2[],2,FALSE),IF(E160="X",VLOOKUP(B160,Table3[],2,FALSE),IF(F160="X",VLOOKUP(B160,Table4[],2,FALSE),VLOOKUP(B160,Table5[],2,FALSE)))))</f>
        <v>Whether or not a student has declared Hispanic or Non-Hispanic status</v>
      </c>
      <c r="I160" s="5" t="str">
        <f>IF($C160="X",VLOOKUP($B160,Table1[],3,FALSE),IF($D160="X",VLOOKUP($B160,Table2[],3,FALSE),IF($E160="X",VLOOKUP($B160,Table3[],3,FALSE),IF($F160="X",VLOOKUP($B160,Table4[],3,FALSE),VLOOKUP($B160,Table5[],3,FALSE)))))</f>
        <v>[N/A]</v>
      </c>
      <c r="J160" s="5" t="str">
        <f>IF($C160="X",VLOOKUP($B160,Table1[],4,FALSE),IF($D160="X",VLOOKUP($B160,Table2[],4,FALSE),IF($E160="X",VLOOKUP($B160,Table3[],4,FALSE),IF($F160="X",VLOOKUP($B160,Table4[],4,FALSE),VLOOKUP($B160,Table5[],4,FALSE)))))</f>
        <v xml:space="preserve">     • HIS=hispanic
     • NHS=non-hispanic
     • NOA=Not Answered
     • X.=unknown/not reported</v>
      </c>
      <c r="K160" s="5" t="str">
        <f>IF($C160="X",VLOOKUP($B160,Table1[],5,FALSE),IF($D160="X",VLOOKUP($B160,Table2[],5,FALSE),IF($E160="X",VLOOKUP($B160,Table3[],5,FALSE),IF($F160="X",VLOOKUP($B160,Table4[],5,FALSE),VLOOKUP($B160,Table5[],5,FALSE)))))</f>
        <v>[N/A]</v>
      </c>
      <c r="L160" s="5" t="str">
        <f>IF($C160="X",VLOOKUP($B160,Table1[],6,FALSE),IF($D160="X",VLOOKUP($B160,Table2[],6,FALSE),IF($E160="X",VLOOKUP($B160,Table3[],6,FALSE),IF($F160="X",VLOOKUP($B160,Table4[],6,FALSE),VLOOKUP($B160,Table5[],6,FALSE)))))</f>
        <v>[Ethnicity], [Ethnicity, First Declared]</v>
      </c>
      <c r="M160" t="s">
        <v>37</v>
      </c>
      <c r="P160" t="s">
        <v>24</v>
      </c>
      <c r="S160" s="89"/>
    </row>
    <row r="161" spans="1:19" x14ac:dyDescent="0.25">
      <c r="A161" s="84">
        <v>153</v>
      </c>
      <c r="B161" s="3" t="s">
        <v>177</v>
      </c>
      <c r="C161" s="78" t="str">
        <f>IF(IFERROR(VLOOKUP('Unified Metrics'!B161,Table1[],1,FALSE),"")="","","X")</f>
        <v/>
      </c>
      <c r="D161" s="78" t="str">
        <f>IF(IFERROR(VLOOKUP('Unified Metrics'!B161,Table2[],1,FALSE),"")="","","X")</f>
        <v>X</v>
      </c>
      <c r="E161" s="78" t="str">
        <f>IF(IFERROR(VLOOKUP('Unified Metrics'!B161,Table3[],1,FALSE),"")="","","X")</f>
        <v/>
      </c>
      <c r="F161" s="78" t="str">
        <f>IF(IFERROR(VLOOKUP('Unified Metrics'!B161,Table4[],1,FALSE),"")="","","X")</f>
        <v/>
      </c>
      <c r="G161" s="78" t="str">
        <f>IF(IFERROR(VLOOKUP('Unified Metrics'!B161,Table5[],1,FALSE),"")="","","X")</f>
        <v/>
      </c>
      <c r="H161" s="5" t="str">
        <f>IF(C161="X",VLOOKUP(B161,Table1[],2,FALSE),IF(D161="X",VLOOKUP(B161,Table2[],2,FALSE),IF(E161="X",VLOOKUP(B161,Table3[],2,FALSE),IF(F161="X",VLOOKUP(B161,Table4[],2,FALSE),VLOOKUP(B161,Table5[],2,FALSE)))))</f>
        <v>TBD</v>
      </c>
      <c r="I161" s="5" t="str">
        <f>IF($C161="X",VLOOKUP($B161,Table1[],3,FALSE),IF($D161="X",VLOOKUP($B161,Table2[],3,FALSE),IF($E161="X",VLOOKUP($B161,Table3[],3,FALSE),IF($F161="X",VLOOKUP($B161,Table4[],3,FALSE),VLOOKUP($B161,Table5[],3,FALSE)))))</f>
        <v>TBD</v>
      </c>
      <c r="J161" s="5" t="str">
        <f>IF($C161="X",VLOOKUP($B161,Table1[],4,FALSE),IF($D161="X",VLOOKUP($B161,Table2[],4,FALSE),IF($E161="X",VLOOKUP($B161,Table3[],4,FALSE),IF($F161="X",VLOOKUP($B161,Table4[],4,FALSE),VLOOKUP($B161,Table5[],4,FALSE)))))</f>
        <v>TBD</v>
      </c>
      <c r="K161" s="5" t="str">
        <f>IF($C161="X",VLOOKUP($B161,Table1[],5,FALSE),IF($D161="X",VLOOKUP($B161,Table2[],5,FALSE),IF($E161="X",VLOOKUP($B161,Table3[],5,FALSE),IF($F161="X",VLOOKUP($B161,Table4[],5,FALSE),VLOOKUP($B161,Table5[],5,FALSE)))))</f>
        <v>TBD</v>
      </c>
      <c r="L161" s="5" t="str">
        <f>IF($C161="X",VLOOKUP($B161,Table1[],6,FALSE),IF($D161="X",VLOOKUP($B161,Table2[],6,FALSE),IF($E161="X",VLOOKUP($B161,Table3[],6,FALSE),IF($F161="X",VLOOKUP($B161,Table4[],6,FALSE),VLOOKUP($B161,Table5[],6,FALSE)))))</f>
        <v>TBD</v>
      </c>
    </row>
    <row r="162" spans="1:19" ht="30" x14ac:dyDescent="0.25">
      <c r="A162" s="84">
        <v>154</v>
      </c>
      <c r="B162" s="3" t="s">
        <v>178</v>
      </c>
      <c r="C162" s="78" t="str">
        <f>IF(IFERROR(VLOOKUP('Unified Metrics'!B162,Table1[],1,FALSE),"")="","","X")</f>
        <v>X</v>
      </c>
      <c r="D162" s="78" t="str">
        <f>IF(IFERROR(VLOOKUP('Unified Metrics'!B162,Table2[],1,FALSE),"")="","","X")</f>
        <v>X</v>
      </c>
      <c r="E162" s="78" t="str">
        <f>IF(IFERROR(VLOOKUP('Unified Metrics'!B162,Table3[],1,FALSE),"")="","","X")</f>
        <v>X</v>
      </c>
      <c r="F162" s="78" t="str">
        <f>IF(IFERROR(VLOOKUP('Unified Metrics'!B162,Table4[],1,FALSE),"")="","","X")</f>
        <v/>
      </c>
      <c r="G162" s="78" t="str">
        <f>IF(IFERROR(VLOOKUP('Unified Metrics'!B162,Table5[],1,FALSE),"")="","","X")</f>
        <v>X</v>
      </c>
      <c r="H162" s="5" t="str">
        <f>IF(C162="X",VLOOKUP(B162,Table1[],2,FALSE),IF(D162="X",VLOOKUP(B162,Table2[],2,FALSE),IF(E162="X",VLOOKUP(B162,Table3[],2,FALSE),IF(F162="X",VLOOKUP(B162,Table4[],2,FALSE),VLOOKUP(B162,Table5[],2,FALSE)))))</f>
        <v>The campus at which a student was first enrolled</v>
      </c>
      <c r="I162" s="5" t="str">
        <f>IF($C162="X",VLOOKUP($B162,Table1[],3,FALSE),IF($D162="X",VLOOKUP($B162,Table2[],3,FALSE),IF($E162="X",VLOOKUP($B162,Table3[],3,FALSE),IF($F162="X",VLOOKUP($B162,Table4[],3,FALSE),VLOOKUP($B162,Table5[],3,FALSE)))))</f>
        <v>[N/A]</v>
      </c>
      <c r="J162" s="5" t="str">
        <f>IF($C162="X",VLOOKUP($B162,Table1[],4,FALSE),IF($D162="X",VLOOKUP($B162,Table2[],4,FALSE),IF($E162="X",VLOOKUP($B162,Table3[],4,FALSE),IF($F162="X",VLOOKUP($B162,Table4[],4,FALSE),VLOOKUP($B162,Table5[],4,FALSE)))))</f>
        <v xml:space="preserve">     • Santa Ana College
     • Santiago Canyon College</v>
      </c>
      <c r="K162" s="5" t="str">
        <f>IF($C162="X",VLOOKUP($B162,Table1[],5,FALSE),IF($D162="X",VLOOKUP($B162,Table2[],5,FALSE),IF($E162="X",VLOOKUP($B162,Table3[],5,FALSE),IF($F162="X",VLOOKUP($B162,Table4[],5,FALSE),VLOOKUP($B162,Table5[],5,FALSE)))))</f>
        <v>[N/A]</v>
      </c>
      <c r="L162" s="5" t="str">
        <f>IF($C162="X",VLOOKUP($B162,Table1[],6,FALSE),IF($D162="X",VLOOKUP($B162,Table2[],6,FALSE),IF($E162="X",VLOOKUP($B162,Table3[],6,FALSE),IF($F162="X",VLOOKUP($B162,Table4[],6,FALSE),VLOOKUP($B162,Table5[],6,FALSE)))))</f>
        <v>[N/A]</v>
      </c>
      <c r="M162" t="s">
        <v>37</v>
      </c>
      <c r="P162" t="s">
        <v>24</v>
      </c>
      <c r="S162" s="89"/>
    </row>
    <row r="163" spans="1:19" ht="30" x14ac:dyDescent="0.25">
      <c r="A163" s="84">
        <v>155</v>
      </c>
      <c r="B163" s="3" t="s">
        <v>179</v>
      </c>
      <c r="C163" s="78" t="str">
        <f>IF(IFERROR(VLOOKUP('Unified Metrics'!B163,Table1[],1,FALSE),"")="","","X")</f>
        <v>X</v>
      </c>
      <c r="D163" s="78" t="str">
        <f>IF(IFERROR(VLOOKUP('Unified Metrics'!B163,Table2[],1,FALSE),"")="","","X")</f>
        <v>X</v>
      </c>
      <c r="E163" s="78" t="str">
        <f>IF(IFERROR(VLOOKUP('Unified Metrics'!B163,Table3[],1,FALSE),"")="","","X")</f>
        <v>X</v>
      </c>
      <c r="F163" s="78" t="str">
        <f>IF(IFERROR(VLOOKUP('Unified Metrics'!B163,Table4[],1,FALSE),"")="","","X")</f>
        <v/>
      </c>
      <c r="G163" s="78" t="str">
        <f>IF(IFERROR(VLOOKUP('Unified Metrics'!B163,Table5[],1,FALSE),"")="","","X")</f>
        <v>X</v>
      </c>
      <c r="H163" s="5" t="str">
        <f>IF(C163="X",VLOOKUP(B163,Table1[],2,FALSE),IF(D163="X",VLOOKUP(B163,Table2[],2,FALSE),IF(E163="X",VLOOKUP(B163,Table3[],2,FALSE),IF(F163="X",VLOOKUP(B163,Table4[],2,FALSE),VLOOKUP(B163,Table5[],2,FALSE)))))</f>
        <v>The Code for the campus at which a student was first enrolled</v>
      </c>
      <c r="I163" s="5" t="str">
        <f>IF($C163="X",VLOOKUP($B163,Table1[],3,FALSE),IF($D163="X",VLOOKUP($B163,Table2[],3,FALSE),IF($E163="X",VLOOKUP($B163,Table3[],3,FALSE),IF($F163="X",VLOOKUP($B163,Table4[],3,FALSE),VLOOKUP($B163,Table5[],3,FALSE)))))</f>
        <v>[N/A]</v>
      </c>
      <c r="J163" s="5" t="str">
        <f>IF($C163="X",VLOOKUP($B163,Table1[],4,FALSE),IF($D163="X",VLOOKUP($B163,Table2[],4,FALSE),IF($E163="X",VLOOKUP($B163,Table3[],4,FALSE),IF($F163="X",VLOOKUP($B163,Table4[],4,FALSE),VLOOKUP($B163,Table5[],4,FALSE)))))</f>
        <v xml:space="preserve">     • SAC: Santa Ana College
     • SCC: Santiago Canyon College</v>
      </c>
      <c r="K163" s="5" t="str">
        <f>IF($C163="X",VLOOKUP($B163,Table1[],5,FALSE),IF($D163="X",VLOOKUP($B163,Table2[],5,FALSE),IF($E163="X",VLOOKUP($B163,Table3[],5,FALSE),IF($F163="X",VLOOKUP($B163,Table4[],5,FALSE),VLOOKUP($B163,Table5[],5,FALSE)))))</f>
        <v>[N/A]</v>
      </c>
      <c r="L163" s="5" t="str">
        <f>IF($C163="X",VLOOKUP($B163,Table1[],6,FALSE),IF($D163="X",VLOOKUP($B163,Table2[],6,FALSE),IF($E163="X",VLOOKUP($B163,Table3[],6,FALSE),IF($F163="X",VLOOKUP($B163,Table4[],6,FALSE),VLOOKUP($B163,Table5[],6,FALSE)))))</f>
        <v>[N/A]</v>
      </c>
      <c r="M163" t="s">
        <v>37</v>
      </c>
      <c r="P163" t="s">
        <v>24</v>
      </c>
      <c r="S163" s="89"/>
    </row>
    <row r="164" spans="1:19" ht="60" x14ac:dyDescent="0.25">
      <c r="A164" s="84">
        <v>156</v>
      </c>
      <c r="B164" s="3" t="s">
        <v>180</v>
      </c>
      <c r="C164" s="78" t="str">
        <f>IF(IFERROR(VLOOKUP('Unified Metrics'!B164,Table1[],1,FALSE),"")="","","X")</f>
        <v/>
      </c>
      <c r="D164" s="78" t="str">
        <f>IF(IFERROR(VLOOKUP('Unified Metrics'!B164,Table2[],1,FALSE),"")="","","X")</f>
        <v>X</v>
      </c>
      <c r="E164" s="78" t="str">
        <f>IF(IFERROR(VLOOKUP('Unified Metrics'!B164,Table3[],1,FALSE),"")="","","X")</f>
        <v>X</v>
      </c>
      <c r="F164" s="78" t="str">
        <f>IF(IFERROR(VLOOKUP('Unified Metrics'!B164,Table4[],1,FALSE),"")="","","X")</f>
        <v>X</v>
      </c>
      <c r="G164" s="78" t="str">
        <f>IF(IFERROR(VLOOKUP('Unified Metrics'!B164,Table5[],1,FALSE),"")="","","X")</f>
        <v>X</v>
      </c>
      <c r="H164" s="5" t="str">
        <f>IF(C164="X",VLOOKUP(B164,Table1[],2,FALSE),IF(D164="X",VLOOKUP(B164,Table2[],2,FALSE),IF(E164="X",VLOOKUP(B164,Table3[],2,FALSE),IF(F164="X",VLOOKUP(B164,Table4[],2,FALSE),VLOOKUP(B164,Table5[],2,FALSE)))))</f>
        <v xml:space="preserve">The Fiscal Year runs from beginning of July through the end of June in the following calendar year.  </v>
      </c>
      <c r="I164" s="5" t="str">
        <f>IF($C164="X",VLOOKUP($B164,Table1[],3,FALSE),IF($D164="X",VLOOKUP($B164,Table2[],3,FALSE),IF($E164="X",VLOOKUP($B164,Table3[],3,FALSE),IF($F164="X",VLOOKUP($B164,Table4[],3,FALSE),VLOOKUP($B164,Table5[],3,FALSE)))))</f>
        <v>[N/A]</v>
      </c>
      <c r="J164" s="5" t="str">
        <f>IF($C164="X",VLOOKUP($B164,Table1[],4,FALSE),IF($D164="X",VLOOKUP($B164,Table2[],4,FALSE),IF($E164="X",VLOOKUP($B164,Table3[],4,FALSE),IF($F164="X",VLOOKUP($B164,Table4[],4,FALSE),VLOOKUP($B164,Table5[],4,FALSE)))))</f>
        <v xml:space="preserve">     • 2022
     • 2021
     • 2020
     • etc.</v>
      </c>
      <c r="K164" s="5" t="str">
        <f>IF($C164="X",VLOOKUP($B164,Table1[],5,FALSE),IF($D164="X",VLOOKUP($B164,Table2[],5,FALSE),IF($E164="X",VLOOKUP($B164,Table3[],5,FALSE),IF($F164="X",VLOOKUP($B164,Table4[],5,FALSE),VLOOKUP($B164,Table5[],5,FALSE)))))</f>
        <v>NOTES ON USING THIS ELEMENT: This will limit results to those terms which take place within the selected fiscal year(s).</v>
      </c>
      <c r="L164" s="5" t="str">
        <f>IF($C164="X",VLOOKUP($B164,Table1[],6,FALSE),IF($D164="X",VLOOKUP($B164,Table2[],6,FALSE),IF($E164="X",VLOOKUP($B164,Table3[],6,FALSE),IF($F164="X",VLOOKUP($B164,Table4[],6,FALSE),VLOOKUP($B164,Table5[],6,FALSE)))))</f>
        <v>Related Elements: [CALENDAR YEAR], [ACADEMIC YEAR]</v>
      </c>
    </row>
    <row r="165" spans="1:19" ht="45" x14ac:dyDescent="0.25">
      <c r="A165" s="84">
        <v>157</v>
      </c>
      <c r="B165" s="3" t="s">
        <v>181</v>
      </c>
      <c r="C165" s="78" t="str">
        <f>IF(IFERROR(VLOOKUP('Unified Metrics'!B165,Table1[],1,FALSE),"")="","","X")</f>
        <v/>
      </c>
      <c r="D165" s="78" t="str">
        <f>IF(IFERROR(VLOOKUP('Unified Metrics'!B165,Table2[],1,FALSE),"")="","","X")</f>
        <v/>
      </c>
      <c r="E165" s="78" t="str">
        <f>IF(IFERROR(VLOOKUP('Unified Metrics'!B165,Table3[],1,FALSE),"")="","","X")</f>
        <v/>
      </c>
      <c r="F165" s="78" t="str">
        <f>IF(IFERROR(VLOOKUP('Unified Metrics'!B165,Table4[],1,FALSE),"")="","","X")</f>
        <v>X</v>
      </c>
      <c r="G165" s="78" t="str">
        <f>IF(IFERROR(VLOOKUP('Unified Metrics'!B165,Table5[],1,FALSE),"")="","","X")</f>
        <v/>
      </c>
      <c r="H165" s="5" t="str">
        <f>IF(C165="X",VLOOKUP(B165,Table1[],2,FALSE),IF(D165="X",VLOOKUP(B165,Table2[],2,FALSE),IF(E165="X",VLOOKUP(B165,Table3[],2,FALSE),IF(F165="X",VLOOKUP(B165,Table4[],2,FALSE),VLOOKUP(B165,Table5[],2,FALSE)))))</f>
        <v>The cost for Full-time faculty load tied to the individual faculty member teaching a particular section.</v>
      </c>
      <c r="I165" s="5" t="str">
        <f>IF($C165="X",VLOOKUP($B165,Table1[],3,FALSE),IF($D165="X",VLOOKUP($B165,Table2[],3,FALSE),IF($E165="X",VLOOKUP($B165,Table3[],3,FALSE),IF($F165="X",VLOOKUP($B165,Table4[],3,FALSE),VLOOKUP($B165,Table5[],3,FALSE)))))</f>
        <v>[N/A]</v>
      </c>
      <c r="J165" s="5" t="str">
        <f>IF($C165="X",VLOOKUP($B165,Table1[],4,FALSE),IF($D165="X",VLOOKUP($B165,Table2[],4,FALSE),IF($E165="X",VLOOKUP($B165,Table3[],4,FALSE),IF($F165="X",VLOOKUP($B165,Table4[],4,FALSE),VLOOKUP($B165,Table5[],4,FALSE)))))</f>
        <v>[N/A]</v>
      </c>
      <c r="K165" s="5" t="str">
        <f>IF($C165="X",VLOOKUP($B165,Table1[],5,FALSE),IF($D165="X",VLOOKUP($B165,Table2[],5,FALSE),IF($E165="X",VLOOKUP($B165,Table3[],5,FALSE),IF($F165="X",VLOOKUP($B165,Table4[],5,FALSE),VLOOKUP($B165,Table5[],5,FALSE)))))</f>
        <v>[N/A]</v>
      </c>
      <c r="L165" s="5" t="str">
        <f>IF($C165="X",VLOOKUP($B165,Table1[],6,FALSE),IF($D165="X",VLOOKUP($B165,Table2[],6,FALSE),IF($E165="X",VLOOKUP($B165,Table3[],6,FALSE),IF($F165="X",VLOOKUP($B165,Table4[],6,FALSE),VLOOKUP($B165,Table5[],6,FALSE)))))</f>
        <v>RELEATED ELEMENTS: [PT COST], [OL COST]</v>
      </c>
    </row>
    <row r="166" spans="1:19" ht="105" x14ac:dyDescent="0.25">
      <c r="A166" s="84">
        <v>158</v>
      </c>
      <c r="B166" s="3" t="s">
        <v>182</v>
      </c>
      <c r="C166" s="78" t="str">
        <f>IF(IFERROR(VLOOKUP('Unified Metrics'!B166,Table1[],1,FALSE),"")="","","X")</f>
        <v/>
      </c>
      <c r="D166" s="78" t="str">
        <f>IF(IFERROR(VLOOKUP('Unified Metrics'!B166,Table2[],1,FALSE),"")="","","X")</f>
        <v>X</v>
      </c>
      <c r="E166" s="78" t="str">
        <f>IF(IFERROR(VLOOKUP('Unified Metrics'!B166,Table3[],1,FALSE),"")="","","X")</f>
        <v>X</v>
      </c>
      <c r="F166" s="78" t="str">
        <f>IF(IFERROR(VLOOKUP('Unified Metrics'!B166,Table4[],1,FALSE),"")="","","X")</f>
        <v/>
      </c>
      <c r="G166" s="78" t="str">
        <f>IF(IFERROR(VLOOKUP('Unified Metrics'!B166,Table5[],1,FALSE),"")="","","X")</f>
        <v>X</v>
      </c>
      <c r="H166" s="5" t="str">
        <f>IF(C166="X",VLOOKUP(B166,Table1[],2,FALSE),IF(D166="X",VLOOKUP(B166,Table2[],2,FALSE),IF(E166="X",VLOOKUP(B166,Table3[],2,FALSE),IF(F166="X",VLOOKUP(B166,Table4[],2,FALSE),VLOOKUP(B166,Table5[],2,FALSE)))))</f>
        <v>Is the student considered Full-Time or Part-Time for the selected term(s) as of the most recent snapshot date</v>
      </c>
      <c r="I166" s="5" t="str">
        <f>IF($C166="X",VLOOKUP($B166,Table1[],3,FALSE),IF($D166="X",VLOOKUP($B166,Table2[],3,FALSE),IF($E166="X",VLOOKUP($B166,Table3[],3,FALSE),IF($F166="X",VLOOKUP($B166,Table4[],3,FALSE),VLOOKUP($B166,Table5[],3,FALSE)))))</f>
        <v>[N/A]</v>
      </c>
      <c r="J166" s="5" t="str">
        <f>IF($C166="X",VLOOKUP($B166,Table1[],4,FALSE),IF($D166="X",VLOOKUP($B166,Table2[],4,FALSE),IF($E166="X",VLOOKUP($B166,Table3[],4,FALSE),IF($F166="X",VLOOKUP($B166,Table4[],4,FALSE),VLOOKUP($B166,Table5[],4,FALSE)))))</f>
        <v xml:space="preserve">     • FT: Full-Time
     • PT: Part-Time</v>
      </c>
      <c r="K166" s="5" t="str">
        <f>IF($C166="X",VLOOKUP($B166,Table1[],5,FALSE),IF($D166="X",VLOOKUP($B166,Table2[],5,FALSE),IF($E166="X",VLOOKUP($B166,Table3[],5,FALSE),IF($F166="X",VLOOKUP($B166,Table4[],5,FALSE),VLOOKUP($B166,Table5[],5,FALSE)))))</f>
        <v>NOTES ON USING THIS ELEMENT: Full-Time is 12 units for Fall and Spring terms, 6 units for Summer and Intersession terms. Typically based on Attempted, but should this be based on completed for past terms?</v>
      </c>
      <c r="L166" s="5" t="str">
        <f>IF($C166="X",VLOOKUP($B166,Table1[],6,FALSE),IF($D166="X",VLOOKUP($B166,Table2[],6,FALSE),IF($E166="X",VLOOKUP($B166,Table3[],6,FALSE),IF($F166="X",VLOOKUP($B166,Table4[],6,FALSE),VLOOKUP($B166,Table5[],6,FALSE)))))</f>
        <v>[N/A]</v>
      </c>
    </row>
    <row r="167" spans="1:19" ht="60" x14ac:dyDescent="0.25">
      <c r="A167" s="84">
        <v>159</v>
      </c>
      <c r="B167" s="3" t="s">
        <v>183</v>
      </c>
      <c r="C167" s="78" t="str">
        <f>IF(IFERROR(VLOOKUP('Unified Metrics'!B167,Table1[],1,FALSE),"")="","","X")</f>
        <v>X</v>
      </c>
      <c r="D167" s="78" t="str">
        <f>IF(IFERROR(VLOOKUP('Unified Metrics'!B167,Table2[],1,FALSE),"")="","","X")</f>
        <v/>
      </c>
      <c r="E167" s="78" t="str">
        <f>IF(IFERROR(VLOOKUP('Unified Metrics'!B167,Table3[],1,FALSE),"")="","","X")</f>
        <v/>
      </c>
      <c r="F167" s="78" t="str">
        <f>IF(IFERROR(VLOOKUP('Unified Metrics'!B167,Table4[],1,FALSE),"")="","","X")</f>
        <v/>
      </c>
      <c r="G167" s="78" t="str">
        <f>IF(IFERROR(VLOOKUP('Unified Metrics'!B167,Table5[],1,FALSE),"")="","","X")</f>
        <v/>
      </c>
      <c r="H167" s="5" t="str">
        <f>IF(C167="X",VLOOKUP(B167,Table1[],2,FALSE),IF(D167="X",VLOOKUP(B167,Table2[],2,FALSE),IF(E167="X",VLOOKUP(B167,Table3[],2,FALSE),IF(F167="X",VLOOKUP(B167,Table4[],2,FALSE),VLOOKUP(B167,Table5[],2,FALSE)))))</f>
        <v>Is the student considered Full-Time or Part-Time as of the most recent snapshot date</v>
      </c>
      <c r="I167" s="5" t="str">
        <f>IF($C167="X",VLOOKUP($B167,Table1[],3,FALSE),IF($D167="X",VLOOKUP($B167,Table2[],3,FALSE),IF($E167="X",VLOOKUP($B167,Table3[],3,FALSE),IF($F167="X",VLOOKUP($B167,Table4[],3,FALSE),VLOOKUP($B167,Table5[],3,FALSE)))))</f>
        <v>[N/A]</v>
      </c>
      <c r="J167" s="5" t="str">
        <f>IF($C167="X",VLOOKUP($B167,Table1[],4,FALSE),IF($D167="X",VLOOKUP($B167,Table2[],4,FALSE),IF($E167="X",VLOOKUP($B167,Table3[],4,FALSE),IF($F167="X",VLOOKUP($B167,Table4[],4,FALSE),VLOOKUP($B167,Table5[],4,FALSE)))))</f>
        <v xml:space="preserve">     • FT: Full-Time
     • PT: Part-Time</v>
      </c>
      <c r="K167" s="5" t="str">
        <f>IF($C167="X",VLOOKUP($B167,Table1[],5,FALSE),IF($D167="X",VLOOKUP($B167,Table2[],5,FALSE),IF($E167="X",VLOOKUP($B167,Table3[],5,FALSE),IF($F167="X",VLOOKUP($B167,Table4[],5,FALSE),VLOOKUP($B167,Table5[],5,FALSE)))))</f>
        <v>NOTES ON USING THIS ELEMENT: Full-Time is 12 units for Fall and Spring terms, 6 units for Summer and Intersession terms.</v>
      </c>
      <c r="L167" s="5" t="str">
        <f>IF($C167="X",VLOOKUP($B167,Table1[],6,FALSE),IF($D167="X",VLOOKUP($B167,Table2[],6,FALSE),IF($E167="X",VLOOKUP($B167,Table3[],6,FALSE),IF($F167="X",VLOOKUP($B167,Table4[],6,FALSE),VLOOKUP($B167,Table5[],6,FALSE)))))</f>
        <v>[N/A]</v>
      </c>
    </row>
    <row r="168" spans="1:19" ht="45" x14ac:dyDescent="0.25">
      <c r="A168" s="84">
        <v>160</v>
      </c>
      <c r="B168" s="3" t="s">
        <v>184</v>
      </c>
      <c r="C168" s="78" t="str">
        <f>IF(IFERROR(VLOOKUP('Unified Metrics'!B168,Table1[],1,FALSE),"")="","","X")</f>
        <v/>
      </c>
      <c r="D168" s="78" t="str">
        <f>IF(IFERROR(VLOOKUP('Unified Metrics'!B168,Table2[],1,FALSE),"")="","","X")</f>
        <v/>
      </c>
      <c r="E168" s="78" t="str">
        <f>IF(IFERROR(VLOOKUP('Unified Metrics'!B168,Table3[],1,FALSE),"")="","","X")</f>
        <v/>
      </c>
      <c r="F168" s="78" t="str">
        <f>IF(IFERROR(VLOOKUP('Unified Metrics'!B168,Table4[],1,FALSE),"")="","","X")</f>
        <v>X</v>
      </c>
      <c r="G168" s="78" t="str">
        <f>IF(IFERROR(VLOOKUP('Unified Metrics'!B168,Table5[],1,FALSE),"")="","","X")</f>
        <v/>
      </c>
      <c r="H168" s="5" t="str">
        <f>IF(C168="X",VLOOKUP(B168,Table1[],2,FALSE),IF(D168="X",VLOOKUP(B168,Table2[],2,FALSE),IF(E168="X",VLOOKUP(B168,Table3[],2,FALSE),IF(F168="X",VLOOKUP(B168,Table4[],2,FALSE),VLOOKUP(B168,Table5[],2,FALSE)))))</f>
        <v>Full Time Equivalent Faculty percentage on the course</v>
      </c>
      <c r="I168" s="5" t="str">
        <f>IF($C168="X",VLOOKUP($B168,Table1[],3,FALSE),IF($D168="X",VLOOKUP($B168,Table2[],3,FALSE),IF($E168="X",VLOOKUP($B168,Table3[],3,FALSE),IF($F168="X",VLOOKUP($B168,Table4[],3,FALSE),VLOOKUP($B168,Table5[],3,FALSE)))))</f>
        <v>TBD</v>
      </c>
      <c r="J168" s="5" t="str">
        <f>IF($C168="X",VLOOKUP($B168,Table1[],4,FALSE),IF($D168="X",VLOOKUP($B168,Table2[],4,FALSE),IF($E168="X",VLOOKUP($B168,Table3[],4,FALSE),IF($F168="X",VLOOKUP($B168,Table4[],4,FALSE),VLOOKUP($B168,Table5[],4,FALSE)))))</f>
        <v>TBD</v>
      </c>
      <c r="K168" s="5" t="str">
        <f>IF($C168="X",VLOOKUP($B168,Table1[],5,FALSE),IF($D168="X",VLOOKUP($B168,Table2[],5,FALSE),IF($E168="X",VLOOKUP($B168,Table3[],5,FALSE),IF($F168="X",VLOOKUP($B168,Table4[],5,FALSE),VLOOKUP($B168,Table5[],5,FALSE)))))</f>
        <v>NOTES ON USING THIS ELEMENT: College Credit: LOAD/15
Contin Ed: LOAD/25</v>
      </c>
      <c r="L168" s="5" t="str">
        <f>IF($C168="X",VLOOKUP($B168,Table1[],6,FALSE),IF($D168="X",VLOOKUP($B168,Table2[],6,FALSE),IF($E168="X",VLOOKUP($B168,Table3[],6,FALSE),IF($F168="X",VLOOKUP($B168,Table4[],6,FALSE),VLOOKUP($B168,Table5[],6,FALSE)))))</f>
        <v>TBD</v>
      </c>
    </row>
    <row r="169" spans="1:19" ht="120" x14ac:dyDescent="0.25">
      <c r="A169" s="84">
        <v>161</v>
      </c>
      <c r="B169" s="3" t="s">
        <v>185</v>
      </c>
      <c r="C169" s="78" t="str">
        <f>IF(IFERROR(VLOOKUP('Unified Metrics'!B169,Table1[],1,FALSE),"")="","","X")</f>
        <v>X</v>
      </c>
      <c r="D169" s="78" t="str">
        <f>IF(IFERROR(VLOOKUP('Unified Metrics'!B169,Table2[],1,FALSE),"")="","","X")</f>
        <v>X</v>
      </c>
      <c r="E169" s="78" t="str">
        <f>IF(IFERROR(VLOOKUP('Unified Metrics'!B169,Table3[],1,FALSE),"")="","","X")</f>
        <v>X</v>
      </c>
      <c r="F169" s="78" t="str">
        <f>IF(IFERROR(VLOOKUP('Unified Metrics'!B169,Table4[],1,FALSE),"")="","","X")</f>
        <v>X</v>
      </c>
      <c r="G169" s="78" t="str">
        <f>IF(IFERROR(VLOOKUP('Unified Metrics'!B169,Table5[],1,FALSE),"")="","","X")</f>
        <v>X</v>
      </c>
      <c r="H169" s="5" t="str">
        <f>IF(C169="X",VLOOKUP(B169,Table1[],2,FALSE),IF(D169="X",VLOOKUP(B169,Table2[],2,FALSE),IF(E169="X",VLOOKUP(B169,Table3[],2,FALSE),IF(F169="X",VLOOKUP(B169,Table4[],2,FALSE),VLOOKUP(B169,Table5[],2,FALSE)))))</f>
        <v>A "full-time equivalent student" (FTES) is an enrolled student who attends 15 hours each week during the semester (or a group of students who, together, attend 15 hours each week). Typically calculated on an annual basis which assumes two semesters of 17.5 weeks (or 3 quarters of 11.67 weeks) for a TOTAL of 525 contact hours.</v>
      </c>
      <c r="I169" s="5" t="str">
        <f>IF($C169="X",VLOOKUP($B169,Table1[],3,FALSE),IF($D169="X",VLOOKUP($B169,Table2[],3,FALSE),IF($E169="X",VLOOKUP($B169,Table3[],3,FALSE),IF($F169="X",VLOOKUP($B169,Table4[],3,FALSE),VLOOKUP($B169,Table5[],3,FALSE)))))</f>
        <v>FTES = [Total Student Contact Hours] / 525</v>
      </c>
      <c r="J169" s="5" t="str">
        <f>IF($C169="X",VLOOKUP($B169,Table1[],4,FALSE),IF($D169="X",VLOOKUP($B169,Table2[],4,FALSE),IF($E169="X",VLOOKUP($B169,Table3[],4,FALSE),IF($F169="X",VLOOKUP($B169,Table4[],4,FALSE),VLOOKUP($B169,Table5[],4,FALSE)))))</f>
        <v>[N/A]</v>
      </c>
      <c r="K169" s="5" t="str">
        <f>IF($C169="X",VLOOKUP($B169,Table1[],5,FALSE),IF($D169="X",VLOOKUP($B169,Table2[],5,FALSE),IF($E169="X",VLOOKUP($B169,Table3[],5,FALSE),IF($F169="X",VLOOKUP($B169,Table4[],5,FALSE),VLOOKUP($B169,Table5[],5,FALSE)))))</f>
        <v>NOTES ON USING THIS ELEMENT: FTES is typically reported to the state in the following categories: CA residents, CA non-residents, students enrolled in credit courses, and students enrolled in non-credit courses (with or without enhanced funding)</v>
      </c>
      <c r="L169" s="5" t="str">
        <f>IF($C169="X",VLOOKUP($B169,Table1[],6,FALSE),IF($D169="X",VLOOKUP($B169,Table2[],6,FALSE),IF($E169="X",VLOOKUP($B169,Table3[],6,FALSE),IF($F169="X",VLOOKUP($B169,Table4[],6,FALSE),VLOOKUP($B169,Table5[],6,FALSE)))))</f>
        <v>[N/A]</v>
      </c>
    </row>
    <row r="170" spans="1:19" ht="60" x14ac:dyDescent="0.25">
      <c r="A170" s="84">
        <v>162</v>
      </c>
      <c r="B170" s="3" t="s">
        <v>186</v>
      </c>
      <c r="C170" s="78" t="str">
        <f>IF(IFERROR(VLOOKUP('Unified Metrics'!B170,Table1[],1,FALSE),"")="","","X")</f>
        <v>X</v>
      </c>
      <c r="D170" s="78" t="str">
        <f>IF(IFERROR(VLOOKUP('Unified Metrics'!B170,Table2[],1,FALSE),"")="","","X")</f>
        <v>X</v>
      </c>
      <c r="E170" s="78" t="str">
        <f>IF(IFERROR(VLOOKUP('Unified Metrics'!B170,Table3[],1,FALSE),"")="","","X")</f>
        <v>X</v>
      </c>
      <c r="F170" s="78" t="str">
        <f>IF(IFERROR(VLOOKUP('Unified Metrics'!B170,Table4[],1,FALSE),"")="","","X")</f>
        <v>X</v>
      </c>
      <c r="G170" s="78" t="str">
        <f>IF(IFERROR(VLOOKUP('Unified Metrics'!B170,Table5[],1,FALSE),"")="","","X")</f>
        <v>X</v>
      </c>
      <c r="H170" s="5" t="str">
        <f>IF(C170="X",VLOOKUP(B170,Table1[],2,FALSE),IF(D170="X",VLOOKUP(B170,Table2[],2,FALSE),IF(E170="X",VLOOKUP(B170,Table3[],2,FALSE),IF(F170="X",VLOOKUP(B170,Table4[],2,FALSE),VLOOKUP(B170,Table5[],2,FALSE)))))</f>
        <v>Type of Full-Time Equivalent Student hours to be considered.</v>
      </c>
      <c r="I170" s="5" t="str">
        <f>IF($C170="X",VLOOKUP($B170,Table1[],3,FALSE),IF($D170="X",VLOOKUP($B170,Table2[],3,FALSE),IF($E170="X",VLOOKUP($B170,Table3[],3,FALSE),IF($F170="X",VLOOKUP($B170,Table4[],3,FALSE),VLOOKUP($B170,Table5[],3,FALSE)))))</f>
        <v>[N/A]</v>
      </c>
      <c r="J170" s="5" t="str">
        <f>IF($C170="X",VLOOKUP($B170,Table1[],4,FALSE),IF($D170="X",VLOOKUP($B170,Table2[],4,FALSE),IF($E170="X",VLOOKUP($B170,Table3[],4,FALSE),IF($F170="X",VLOOKUP($B170,Table4[],4,FALSE),VLOOKUP($B170,Table5[],4,FALSE)))))</f>
        <v xml:space="preserve">     • Actual = Asof census date
     • Achieved = As of census date for positive attendance courses
     • Active = As of the current run date</v>
      </c>
      <c r="K170" s="5" t="str">
        <f>IF($C170="X",VLOOKUP($B170,Table1[],5,FALSE),IF($D170="X",VLOOKUP($B170,Table2[],5,FALSE),IF($E170="X",VLOOKUP($B170,Table3[],5,FALSE),IF($F170="X",VLOOKUP($B170,Table4[],5,FALSE),VLOOKUP($B170,Table5[],5,FALSE)))))</f>
        <v>[N/A]</v>
      </c>
      <c r="L170" s="5" t="str">
        <f>IF($C170="X",VLOOKUP($B170,Table1[],6,FALSE),IF($D170="X",VLOOKUP($B170,Table2[],6,FALSE),IF($E170="X",VLOOKUP($B170,Table3[],6,FALSE),IF($F170="X",VLOOKUP($B170,Table4[],6,FALSE),VLOOKUP($B170,Table5[],6,FALSE)))))</f>
        <v>[N/A]</v>
      </c>
    </row>
    <row r="171" spans="1:19" ht="45" x14ac:dyDescent="0.25">
      <c r="A171" s="84">
        <v>163</v>
      </c>
      <c r="B171" s="3" t="s">
        <v>187</v>
      </c>
      <c r="C171" s="78" t="str">
        <f>IF(IFERROR(VLOOKUP('Unified Metrics'!B171,Table1[],1,FALSE),"")="","","X")</f>
        <v/>
      </c>
      <c r="D171" s="78" t="str">
        <f>IF(IFERROR(VLOOKUP('Unified Metrics'!B171,Table2[],1,FALSE),"")="","","X")</f>
        <v/>
      </c>
      <c r="E171" s="78" t="str">
        <f>IF(IFERROR(VLOOKUP('Unified Metrics'!B171,Table3[],1,FALSE),"")="","","X")</f>
        <v/>
      </c>
      <c r="F171" s="78" t="str">
        <f>IF(IFERROR(VLOOKUP('Unified Metrics'!B171,Table4[],1,FALSE),"")="","","X")</f>
        <v>X</v>
      </c>
      <c r="G171" s="78" t="str">
        <f>IF(IFERROR(VLOOKUP('Unified Metrics'!B171,Table5[],1,FALSE),"")="","","X")</f>
        <v/>
      </c>
      <c r="H171" s="5" t="str">
        <f>IF(C171="X",VLOOKUP(B171,Table1[],2,FALSE),IF(D171="X",VLOOKUP(B171,Table2[],2,FALSE),IF(E171="X",VLOOKUP(B171,Table3[],2,FALSE),IF(F171="X",VLOOKUP(B171,Table4[],2,FALSE),VLOOKUP(B171,Table5[],2,FALSE)))))</f>
        <v>Full-time Equivalent Students divided by Full-Time Equevalent Faculty.  AKA Efficiency</v>
      </c>
      <c r="I171" s="5" t="str">
        <f>IF($C171="X",VLOOKUP($B171,Table1[],3,FALSE),IF($D171="X",VLOOKUP($B171,Table2[],3,FALSE),IF($E171="X",VLOOKUP($B171,Table3[],3,FALSE),IF($F171="X",VLOOKUP($B171,Table4[],3,FALSE),VLOOKUP($B171,Table5[],3,FALSE)))))</f>
        <v>FTES/FTEF = Full Time Equivalent Students / Full Time Equivalent Faculty</v>
      </c>
      <c r="J171" s="5" t="str">
        <f>IF($C171="X",VLOOKUP($B171,Table1[],4,FALSE),IF($D171="X",VLOOKUP($B171,Table2[],4,FALSE),IF($E171="X",VLOOKUP($B171,Table3[],4,FALSE),IF($F171="X",VLOOKUP($B171,Table4[],4,FALSE),VLOOKUP($B171,Table5[],4,FALSE)))))</f>
        <v>[N/A]</v>
      </c>
      <c r="K171" s="5" t="str">
        <f>IF($C171="X",VLOOKUP($B171,Table1[],5,FALSE),IF($D171="X",VLOOKUP($B171,Table2[],5,FALSE),IF($E171="X",VLOOKUP($B171,Table3[],5,FALSE),IF($F171="X",VLOOKUP($B171,Table4[],5,FALSE),VLOOKUP($B171,Table5[],5,FALSE)))))</f>
        <v>NOTES ON USING THIS ELEMENT: This element uses Actual FTES divided by Total FTEF</v>
      </c>
      <c r="L171" s="5" t="str">
        <f>IF($C171="X",VLOOKUP($B171,Table1[],6,FALSE),IF($D171="X",VLOOKUP($B171,Table2[],6,FALSE),IF($E171="X",VLOOKUP($B171,Table3[],6,FALSE),IF($F171="X",VLOOKUP($B171,Table4[],6,FALSE),VLOOKUP($B171,Table5[],6,FALSE)))))</f>
        <v>[N/A]</v>
      </c>
    </row>
    <row r="172" spans="1:19" ht="105" x14ac:dyDescent="0.25">
      <c r="A172" s="84">
        <v>164</v>
      </c>
      <c r="B172" s="3" t="s">
        <v>188</v>
      </c>
      <c r="C172" s="78" t="str">
        <f>IF(IFERROR(VLOOKUP('Unified Metrics'!B172,Table1[],1,FALSE),"")="","","X")</f>
        <v/>
      </c>
      <c r="D172" s="78" t="str">
        <f>IF(IFERROR(VLOOKUP('Unified Metrics'!B172,Table2[],1,FALSE),"")="","","X")</f>
        <v>X</v>
      </c>
      <c r="E172" s="78" t="str">
        <f>IF(IFERROR(VLOOKUP('Unified Metrics'!B172,Table3[],1,FALSE),"")="","","X")</f>
        <v>X</v>
      </c>
      <c r="F172" s="78" t="str">
        <f>IF(IFERROR(VLOOKUP('Unified Metrics'!B172,Table4[],1,FALSE),"")="","","X")</f>
        <v/>
      </c>
      <c r="G172" s="78" t="str">
        <f>IF(IFERROR(VLOOKUP('Unified Metrics'!B172,Table5[],1,FALSE),"")="","","X")</f>
        <v/>
      </c>
      <c r="H172" s="5" t="str">
        <f>IF(C172="X",VLOOKUP(B172,Table1[],2,FALSE),IF(D172="X",VLOOKUP(B172,Table2[],2,FALSE),IF(E172="X",VLOOKUP(B172,Table3[],2,FALSE),IF(F172="X",VLOOKUP(B172,Table4[],2,FALSE),VLOOKUP(B172,Table5[],2,FALSE)))))</f>
        <v>A student is full-time if actively enrolled in 12 units or more each major term.  A student is Part time if they are actively enrolled in less than 12, but more than six units each major term.  A student is half-time if they are actively enrolled in less than 6 units in each major term.</v>
      </c>
      <c r="I172" s="5" t="str">
        <f>IF($C172="X",VLOOKUP($B172,Table1[],3,FALSE),IF($D172="X",VLOOKUP($B172,Table2[],3,FALSE),IF($E172="X",VLOOKUP($B172,Table3[],3,FALSE),IF($F172="X",VLOOKUP($B172,Table4[],3,FALSE),VLOOKUP($B172,Table5[],3,FALSE)))))</f>
        <v>[N/A]</v>
      </c>
      <c r="J172" s="5" t="str">
        <f>IF($C172="X",VLOOKUP($B172,Table1[],4,FALSE),IF($D172="X",VLOOKUP($B172,Table2[],4,FALSE),IF($E172="X",VLOOKUP($B172,Table3[],4,FALSE),IF($F172="X",VLOOKUP($B172,Table4[],4,FALSE),VLOOKUP($B172,Table5[],4,FALSE)))))</f>
        <v xml:space="preserve">     • Full-Time
     • Part-TIme
     • Half-Time</v>
      </c>
      <c r="K172" s="5" t="str">
        <f>IF($C172="X",VLOOKUP($B172,Table1[],5,FALSE),IF($D172="X",VLOOKUP($B172,Table2[],5,FALSE),IF($E172="X",VLOOKUP($B172,Table3[],5,FALSE),IF($F172="X",VLOOKUP($B172,Table4[],5,FALSE),VLOOKUP($B172,Table5[],5,FALSE)))))</f>
        <v>NOTES ON USING THIS ELEMENT: For Summer (and intersession?), Full-time is considered 6 or more units. Part-Time is considered to be less than 6, but 3 or more units.  Half time is considered less than 3 units.</v>
      </c>
      <c r="L172" s="5" t="str">
        <f>IF($C172="X",VLOOKUP($B172,Table1[],6,FALSE),IF($D172="X",VLOOKUP($B172,Table2[],6,FALSE),IF($E172="X",VLOOKUP($B172,Table3[],6,FALSE),IF($F172="X",VLOOKUP($B172,Table4[],6,FALSE),VLOOKUP($B172,Table5[],6,FALSE)))))</f>
        <v>[N/A]</v>
      </c>
    </row>
    <row r="173" spans="1:19" ht="135" x14ac:dyDescent="0.25">
      <c r="A173" s="84">
        <v>165</v>
      </c>
      <c r="B173" s="3" t="s">
        <v>189</v>
      </c>
      <c r="C173" s="78" t="str">
        <f>IF(IFERROR(VLOOKUP('Unified Metrics'!B173,Table1[],1,FALSE),"")="","","X")</f>
        <v/>
      </c>
      <c r="D173" s="78" t="str">
        <f>IF(IFERROR(VLOOKUP('Unified Metrics'!B173,Table2[],1,FALSE),"")="","","X")</f>
        <v/>
      </c>
      <c r="E173" s="78" t="str">
        <f>IF(IFERROR(VLOOKUP('Unified Metrics'!B173,Table3[],1,FALSE),"")="","","X")</f>
        <v/>
      </c>
      <c r="F173" s="78" t="str">
        <f>IF(IFERROR(VLOOKUP('Unified Metrics'!B173,Table4[],1,FALSE),"")="","","X")</f>
        <v>X</v>
      </c>
      <c r="G173" s="78" t="str">
        <f>IF(IFERROR(VLOOKUP('Unified Metrics'!B173,Table5[],1,FALSE),"")="","","X")</f>
        <v/>
      </c>
      <c r="H173" s="5" t="str">
        <f>IF(C173="X",VLOOKUP(B173,Table1[],2,FALSE),IF(D173="X",VLOOKUP(B173,Table2[],2,FALSE),IF(E173="X",VLOOKUP(B173,Table3[],2,FALSE),IF(F173="X",VLOOKUP(B173,Table4[],2,FALSE),VLOOKUP(B173,Table5[],2,FALSE)))))</f>
        <v>The Funding Accounting Method for a course section.</v>
      </c>
      <c r="I173" s="5" t="str">
        <f>IF($C173="X",VLOOKUP($B173,Table1[],3,FALSE),IF($D173="X",VLOOKUP($B173,Table2[],3,FALSE),IF($E173="X",VLOOKUP($B173,Table3[],3,FALSE),IF($F173="X",VLOOKUP($B173,Table4[],3,FALSE),VLOOKUP($B173,Table5[],3,FALSE)))))</f>
        <v>TBD</v>
      </c>
      <c r="J173" s="5" t="str">
        <f>IF($C173="X",VLOOKUP($B173,Table1[],4,FALSE),IF($D173="X",VLOOKUP($B173,Table2[],4,FALSE),IF($E173="X",VLOOKUP($B173,Table3[],4,FALSE),IF($F173="X",VLOOKUP($B173,Table4[],4,FALSE),VLOOKUP($B173,Table5[],4,FALSE)))))</f>
        <v xml:space="preserve">     • Weekly 
     • Daily
     • Independent Daily
     • Independent Weekly
     • Positive Attendance
     • Alternative Attendance, Weekly
     • Alternative Attendance, Daily
     • Positive Attendance, NonCredit
     • NonCredit Distance Education</v>
      </c>
      <c r="K173" s="5" t="str">
        <f>IF($C173="X",VLOOKUP($B173,Table1[],5,FALSE),IF($D173="X",VLOOKUP($B173,Table2[],5,FALSE),IF($E173="X",VLOOKUP($B173,Table3[],5,FALSE),IF($F173="X",VLOOKUP($B173,Table4[],5,FALSE),VLOOKUP($B173,Table5[],5,FALSE)))))</f>
        <v>TBD</v>
      </c>
      <c r="L173" s="5" t="str">
        <f>IF($C173="X",VLOOKUP($B173,Table1[],6,FALSE),IF($D173="X",VLOOKUP($B173,Table2[],6,FALSE),IF($E173="X",VLOOKUP($B173,Table3[],6,FALSE),IF($F173="X",VLOOKUP($B173,Table4[],6,FALSE),VLOOKUP($B173,Table5[],6,FALSE)))))</f>
        <v>TBD</v>
      </c>
    </row>
    <row r="174" spans="1:19" ht="105" x14ac:dyDescent="0.25">
      <c r="A174" s="84">
        <v>166</v>
      </c>
      <c r="B174" s="3" t="s">
        <v>190</v>
      </c>
      <c r="C174" s="78" t="str">
        <f>IF(IFERROR(VLOOKUP('Unified Metrics'!B174,Table1[],1,FALSE),"")="","","X")</f>
        <v/>
      </c>
      <c r="D174" s="78" t="str">
        <f>IF(IFERROR(VLOOKUP('Unified Metrics'!B174,Table2[],1,FALSE),"")="","","X")</f>
        <v/>
      </c>
      <c r="E174" s="78" t="str">
        <f>IF(IFERROR(VLOOKUP('Unified Metrics'!B174,Table3[],1,FALSE),"")="","","X")</f>
        <v/>
      </c>
      <c r="F174" s="78" t="str">
        <f>IF(IFERROR(VLOOKUP('Unified Metrics'!B174,Table4[],1,FALSE),"")="","","X")</f>
        <v>X</v>
      </c>
      <c r="G174" s="78" t="str">
        <f>IF(IFERROR(VLOOKUP('Unified Metrics'!B174,Table5[],1,FALSE),"")="","","X")</f>
        <v/>
      </c>
      <c r="H174" s="5" t="str">
        <f>IF(C174="X",VLOOKUP(B174,Table1[],2,FALSE),IF(D174="X",VLOOKUP(B174,Table2[],2,FALSE),IF(E174="X",VLOOKUP(B174,Table3[],2,FALSE),IF(F174="X",VLOOKUP(B174,Table4[],2,FALSE),VLOOKUP(B174,Table5[],2,FALSE)))))</f>
        <v>The code for a specific Funding method. Specific Funding Calculation based on funding method type (Daily, Weekly, Positive Attendance, Alaterative Attendance (Daily/Weekly/Non-Credit), Independent Study (Daily/Weekly). This will also include 7 grant-funded methods (codes start with a G).</v>
      </c>
      <c r="I174" s="5" t="str">
        <f>IF($C174="X",VLOOKUP($B174,Table1[],3,FALSE),IF($D174="X",VLOOKUP($B174,Table2[],3,FALSE),IF($E174="X",VLOOKUP($B174,Table3[],3,FALSE),IF($F174="X",VLOOKUP($B174,Table4[],3,FALSE),VLOOKUP($B174,Table5[],3,FALSE)))))</f>
        <v>TBD</v>
      </c>
      <c r="J174" s="5" t="str">
        <f>IF($C174="X",VLOOKUP($B174,Table1[],4,FALSE),IF($D174="X",VLOOKUP($B174,Table2[],4,FALSE),IF($E174="X",VLOOKUP($B174,Table3[],4,FALSE),IF($F174="X",VLOOKUP($B174,Table4[],4,FALSE),VLOOKUP($B174,Table5[],4,FALSE)))))</f>
        <v>TBD</v>
      </c>
      <c r="K174" s="5" t="str">
        <f>IF($C174="X",VLOOKUP($B174,Table1[],5,FALSE),IF($D174="X",VLOOKUP($B174,Table2[],5,FALSE),IF($E174="X",VLOOKUP($B174,Table3[],5,FALSE),IF($F174="X",VLOOKUP($B174,Table4[],5,FALSE),VLOOKUP($B174,Table5[],5,FALSE)))))</f>
        <v>TBD</v>
      </c>
      <c r="L174" s="5" t="str">
        <f>IF($C174="X",VLOOKUP($B174,Table1[],6,FALSE),IF($D174="X",VLOOKUP($B174,Table2[],6,FALSE),IF($E174="X",VLOOKUP($B174,Table3[],6,FALSE),IF($F174="X",VLOOKUP($B174,Table4[],6,FALSE),VLOOKUP($B174,Table5[],6,FALSE)))))</f>
        <v>TBD</v>
      </c>
    </row>
    <row r="175" spans="1:19" x14ac:dyDescent="0.25">
      <c r="A175" s="84">
        <v>167</v>
      </c>
      <c r="B175" s="3" t="s">
        <v>191</v>
      </c>
      <c r="C175" s="78" t="str">
        <f>IF(IFERROR(VLOOKUP('Unified Metrics'!B175,Table1[],1,FALSE),"")="","","X")</f>
        <v/>
      </c>
      <c r="D175" s="78" t="str">
        <f>IF(IFERROR(VLOOKUP('Unified Metrics'!B175,Table2[],1,FALSE),"")="","","X")</f>
        <v/>
      </c>
      <c r="E175" s="78" t="str">
        <f>IF(IFERROR(VLOOKUP('Unified Metrics'!B175,Table3[],1,FALSE),"")="","","X")</f>
        <v/>
      </c>
      <c r="F175" s="78" t="str">
        <f>IF(IFERROR(VLOOKUP('Unified Metrics'!B175,Table4[],1,FALSE),"")="","","X")</f>
        <v>X</v>
      </c>
      <c r="G175" s="78" t="str">
        <f>IF(IFERROR(VLOOKUP('Unified Metrics'!B175,Table5[],1,FALSE),"")="","","X")</f>
        <v/>
      </c>
      <c r="H175" s="5" t="str">
        <f>IF(C175="X",VLOOKUP(B175,Table1[],2,FALSE),IF(D175="X",VLOOKUP(B175,Table2[],2,FALSE),IF(E175="X",VLOOKUP(B175,Table3[],2,FALSE),IF(F175="X",VLOOKUP(B175,Table4[],2,FALSE),VLOOKUP(B175,Table5[],2,FALSE)))))</f>
        <v>The description of the Funding Method Code</v>
      </c>
      <c r="I175" s="5" t="str">
        <f>IF($C175="X",VLOOKUP($B175,Table1[],3,FALSE),IF($D175="X",VLOOKUP($B175,Table2[],3,FALSE),IF($E175="X",VLOOKUP($B175,Table3[],3,FALSE),IF($F175="X",VLOOKUP($B175,Table4[],3,FALSE),VLOOKUP($B175,Table5[],3,FALSE)))))</f>
        <v>TBD</v>
      </c>
      <c r="J175" s="5" t="str">
        <f>IF($C175="X",VLOOKUP($B175,Table1[],4,FALSE),IF($D175="X",VLOOKUP($B175,Table2[],4,FALSE),IF($E175="X",VLOOKUP($B175,Table3[],4,FALSE),IF($F175="X",VLOOKUP($B175,Table4[],4,FALSE),VLOOKUP($B175,Table5[],4,FALSE)))))</f>
        <v>TBD</v>
      </c>
      <c r="K175" s="5" t="str">
        <f>IF($C175="X",VLOOKUP($B175,Table1[],5,FALSE),IF($D175="X",VLOOKUP($B175,Table2[],5,FALSE),IF($E175="X",VLOOKUP($B175,Table3[],5,FALSE),IF($F175="X",VLOOKUP($B175,Table4[],5,FALSE),VLOOKUP($B175,Table5[],5,FALSE)))))</f>
        <v>TBD</v>
      </c>
      <c r="L175" s="5" t="str">
        <f>IF($C175="X",VLOOKUP($B175,Table1[],6,FALSE),IF($D175="X",VLOOKUP($B175,Table2[],6,FALSE),IF($E175="X",VLOOKUP($B175,Table3[],6,FALSE),IF($F175="X",VLOOKUP($B175,Table4[],6,FALSE),VLOOKUP($B175,Table5[],6,FALSE)))))</f>
        <v>TBD</v>
      </c>
    </row>
    <row r="176" spans="1:19" ht="60" x14ac:dyDescent="0.25">
      <c r="A176" s="84">
        <v>168</v>
      </c>
      <c r="B176" s="3" t="s">
        <v>192</v>
      </c>
      <c r="C176" s="78" t="str">
        <f>IF(IFERROR(VLOOKUP('Unified Metrics'!B176,Table1[],1,FALSE),"")="","","X")</f>
        <v/>
      </c>
      <c r="D176" s="78" t="str">
        <f>IF(IFERROR(VLOOKUP('Unified Metrics'!B176,Table2[],1,FALSE),"")="","","X")</f>
        <v/>
      </c>
      <c r="E176" s="78" t="str">
        <f>IF(IFERROR(VLOOKUP('Unified Metrics'!B176,Table3[],1,FALSE),"")="","","X")</f>
        <v/>
      </c>
      <c r="F176" s="78" t="str">
        <f>IF(IFERROR(VLOOKUP('Unified Metrics'!B176,Table4[],1,FALSE),"")="","","X")</f>
        <v>X</v>
      </c>
      <c r="G176" s="78" t="str">
        <f>IF(IFERROR(VLOOKUP('Unified Metrics'!B176,Table5[],1,FALSE),"")="","","X")</f>
        <v/>
      </c>
      <c r="H176" s="5" t="str">
        <f>IF(C176="X",VLOOKUP(B176,Table1[],2,FALSE),IF(D176="X",VLOOKUP(B176,Table2[],2,FALSE),IF(E176="X",VLOOKUP(B176,Table3[],2,FALSE),IF(F176="X",VLOOKUP(B176,Table4[],2,FALSE),VLOOKUP(B176,Table5[],2,FALSE)))))</f>
        <v>College Credit
Noncredit
Noncredit Enhance Funding</v>
      </c>
      <c r="I176" s="5" t="str">
        <f>IF($C176="X",VLOOKUP($B176,Table1[],3,FALSE),IF($D176="X",VLOOKUP($B176,Table2[],3,FALSE),IF($E176="X",VLOOKUP($B176,Table3[],3,FALSE),IF($F176="X",VLOOKUP($B176,Table4[],3,FALSE),VLOOKUP($B176,Table5[],3,FALSE)))))</f>
        <v>TBD</v>
      </c>
      <c r="J176" s="5" t="str">
        <f>IF($C176="X",VLOOKUP($B176,Table1[],4,FALSE),IF($D176="X",VLOOKUP($B176,Table2[],4,FALSE),IF($E176="X",VLOOKUP($B176,Table3[],4,FALSE),IF($F176="X",VLOOKUP($B176,Table4[],4,FALSE),VLOOKUP($B176,Table5[],4,FALSE)))))</f>
        <v xml:space="preserve">     • College Credit
     • Noncredit
     • Noncredit Enhanced Funding
     • Apprenticeship</v>
      </c>
      <c r="K176" s="5" t="str">
        <f>IF($C176="X",VLOOKUP($B176,Table1[],5,FALSE),IF($D176="X",VLOOKUP($B176,Table2[],5,FALSE),IF($E176="X",VLOOKUP($B176,Table3[],5,FALSE),IF($F176="X",VLOOKUP($B176,Table4[],5,FALSE),VLOOKUP($B176,Table5[],5,FALSE)))))</f>
        <v>TBD</v>
      </c>
      <c r="L176" s="5" t="str">
        <f>IF($C176="X",VLOOKUP($B176,Table1[],6,FALSE),IF($D176="X",VLOOKUP($B176,Table2[],6,FALSE),IF($E176="X",VLOOKUP($B176,Table3[],6,FALSE),IF($F176="X",VLOOKUP($B176,Table4[],6,FALSE),VLOOKUP($B176,Table5[],6,FALSE)))))</f>
        <v>TBD</v>
      </c>
    </row>
    <row r="177" spans="1:19" x14ac:dyDescent="0.25">
      <c r="A177" s="84">
        <v>169</v>
      </c>
      <c r="B177" s="3" t="s">
        <v>193</v>
      </c>
      <c r="C177" s="78" t="str">
        <f>IF(IFERROR(VLOOKUP('Unified Metrics'!B177,Table1[],1,FALSE),"")="","","X")</f>
        <v/>
      </c>
      <c r="D177" s="78" t="str">
        <f>IF(IFERROR(VLOOKUP('Unified Metrics'!B177,Table2[],1,FALSE),"")="","","X")</f>
        <v/>
      </c>
      <c r="E177" s="78" t="str">
        <f>IF(IFERROR(VLOOKUP('Unified Metrics'!B177,Table3[],1,FALSE),"")="","","X")</f>
        <v/>
      </c>
      <c r="F177" s="78" t="str">
        <f>IF(IFERROR(VLOOKUP('Unified Metrics'!B177,Table4[],1,FALSE),"")="","","X")</f>
        <v>X</v>
      </c>
      <c r="G177" s="78" t="str">
        <f>IF(IFERROR(VLOOKUP('Unified Metrics'!B177,Table5[],1,FALSE),"")="","","X")</f>
        <v/>
      </c>
      <c r="H177" s="5" t="str">
        <f>IF(C177="X",VLOOKUP(B177,Table1[],2,FALSE),IF(D177="X",VLOOKUP(B177,Table2[],2,FALSE),IF(E177="X",VLOOKUP(B177,Table3[],2,FALSE),IF(F177="X",VLOOKUP(B177,Table4[],2,FALSE),VLOOKUP(B177,Table5[],2,FALSE)))))</f>
        <v>TBD</v>
      </c>
      <c r="I177" s="5" t="str">
        <f>IF($C177="X",VLOOKUP($B177,Table1[],3,FALSE),IF($D177="X",VLOOKUP($B177,Table2[],3,FALSE),IF($E177="X",VLOOKUP($B177,Table3[],3,FALSE),IF($F177="X",VLOOKUP($B177,Table4[],3,FALSE),VLOOKUP($B177,Table5[],3,FALSE)))))</f>
        <v>TBD</v>
      </c>
      <c r="J177" s="5" t="str">
        <f>IF($C177="X",VLOOKUP($B177,Table1[],4,FALSE),IF($D177="X",VLOOKUP($B177,Table2[],4,FALSE),IF($E177="X",VLOOKUP($B177,Table3[],4,FALSE),IF($F177="X",VLOOKUP($B177,Table4[],4,FALSE),VLOOKUP($B177,Table5[],4,FALSE)))))</f>
        <v>TBD</v>
      </c>
      <c r="K177" s="5" t="str">
        <f>IF($C177="X",VLOOKUP($B177,Table1[],5,FALSE),IF($D177="X",VLOOKUP($B177,Table2[],5,FALSE),IF($E177="X",VLOOKUP($B177,Table3[],5,FALSE),IF($F177="X",VLOOKUP($B177,Table4[],5,FALSE),VLOOKUP($B177,Table5[],5,FALSE)))))</f>
        <v>TBD</v>
      </c>
      <c r="L177" s="5" t="str">
        <f>IF($C177="X",VLOOKUP($B177,Table1[],6,FALSE),IF($D177="X",VLOOKUP($B177,Table2[],6,FALSE),IF($E177="X",VLOOKUP($B177,Table3[],6,FALSE),IF($F177="X",VLOOKUP($B177,Table4[],6,FALSE),VLOOKUP($B177,Table5[],6,FALSE)))))</f>
        <v>TBD</v>
      </c>
    </row>
    <row r="178" spans="1:19" ht="60" x14ac:dyDescent="0.25">
      <c r="A178" s="84">
        <v>170</v>
      </c>
      <c r="B178" s="3" t="s">
        <v>194</v>
      </c>
      <c r="C178" s="78" t="str">
        <f>IF(IFERROR(VLOOKUP('Unified Metrics'!B178,Table1[],1,FALSE),"")="","","X")</f>
        <v>X</v>
      </c>
      <c r="D178" s="78" t="str">
        <f>IF(IFERROR(VLOOKUP('Unified Metrics'!B178,Table2[],1,FALSE),"")="","","X")</f>
        <v>X</v>
      </c>
      <c r="E178" s="78" t="str">
        <f>IF(IFERROR(VLOOKUP('Unified Metrics'!B178,Table3[],1,FALSE),"")="","","X")</f>
        <v>X</v>
      </c>
      <c r="F178" s="78" t="str">
        <f>IF(IFERROR(VLOOKUP('Unified Metrics'!B178,Table4[],1,FALSE),"")="","","X")</f>
        <v/>
      </c>
      <c r="G178" s="78" t="str">
        <f>IF(IFERROR(VLOOKUP('Unified Metrics'!B178,Table5[],1,FALSE),"")="","","X")</f>
        <v>X</v>
      </c>
      <c r="H178" s="5" t="str">
        <f>IF(C178="X",VLOOKUP(B178,Table1[],2,FALSE),IF(D178="X",VLOOKUP(B178,Table2[],2,FALSE),IF(E178="X",VLOOKUP(B178,Table3[],2,FALSE),IF(F178="X",VLOOKUP(B178,Table4[],2,FALSE),VLOOKUP(B178,Table5[],2,FALSE)))))</f>
        <v>The Gender of a student</v>
      </c>
      <c r="I178" s="5" t="str">
        <f>IF($C178="X",VLOOKUP($B178,Table1[],3,FALSE),IF($D178="X",VLOOKUP($B178,Table2[],3,FALSE),IF($E178="X",VLOOKUP($B178,Table3[],3,FALSE),IF($F178="X",VLOOKUP($B178,Table4[],3,FALSE),VLOOKUP($B178,Table5[],3,FALSE)))))</f>
        <v>[N/A]</v>
      </c>
      <c r="J178" s="5" t="str">
        <f>IF($C178="X",VLOOKUP($B178,Table1[],4,FALSE),IF($D178="X",VLOOKUP($B178,Table2[],4,FALSE),IF($E178="X",VLOOKUP($B178,Table3[],4,FALSE),IF($F178="X",VLOOKUP($B178,Table4[],4,FALSE),VLOOKUP($B178,Table5[],4,FALSE)))))</f>
        <v xml:space="preserve">     • M = Male
     • F = Female
     • N = Multiple/Non-binary
     • NULL = Uknown</v>
      </c>
      <c r="K178" s="5" t="str">
        <f>IF($C178="X",VLOOKUP($B178,Table1[],5,FALSE),IF($D178="X",VLOOKUP($B178,Table2[],5,FALSE),IF($E178="X",VLOOKUP($B178,Table3[],5,FALSE),IF($F178="X",VLOOKUP($B178,Table4[],5,FALSE),VLOOKUP($B178,Table5[],5,FALSE)))))</f>
        <v>[N/A]</v>
      </c>
      <c r="L178" s="5" t="str">
        <f>IF($C178="X",VLOOKUP($B178,Table1[],6,FALSE),IF($D178="X",VLOOKUP($B178,Table2[],6,FALSE),IF($E178="X",VLOOKUP($B178,Table3[],6,FALSE),IF($F178="X",VLOOKUP($B178,Table4[],6,FALSE),VLOOKUP($B178,Table5[],6,FALSE)))))</f>
        <v>[N/A]</v>
      </c>
      <c r="M178" t="s">
        <v>37</v>
      </c>
      <c r="P178" t="s">
        <v>24</v>
      </c>
      <c r="S178" s="89"/>
    </row>
    <row r="179" spans="1:19" ht="180" x14ac:dyDescent="0.25">
      <c r="A179" s="84">
        <v>171</v>
      </c>
      <c r="B179" s="3" t="s">
        <v>195</v>
      </c>
      <c r="C179" s="78" t="str">
        <f>IF(IFERROR(VLOOKUP('Unified Metrics'!B179,Table1[],1,FALSE),"")="","","X")</f>
        <v/>
      </c>
      <c r="D179" s="78" t="str">
        <f>IF(IFERROR(VLOOKUP('Unified Metrics'!B179,Table2[],1,FALSE),"")="","","X")</f>
        <v>X</v>
      </c>
      <c r="E179" s="78" t="str">
        <f>IF(IFERROR(VLOOKUP('Unified Metrics'!B179,Table3[],1,FALSE),"")="","","X")</f>
        <v>X</v>
      </c>
      <c r="F179" s="78" t="str">
        <f>IF(IFERROR(VLOOKUP('Unified Metrics'!B179,Table4[],1,FALSE),"")="","","X")</f>
        <v/>
      </c>
      <c r="G179" s="78" t="str">
        <f>IF(IFERROR(VLOOKUP('Unified Metrics'!B179,Table5[],1,FALSE),"")="","","X")</f>
        <v>X</v>
      </c>
      <c r="H179" s="5" t="str">
        <f>IF(C179="X",VLOOKUP(B179,Table1[],2,FALSE),IF(D179="X",VLOOKUP(B179,Table2[],2,FALSE),IF(E179="X",VLOOKUP(B179,Table3[],2,FALSE),IF(F179="X",VLOOKUP(B179,Table4[],2,FALSE),VLOOKUP(B179,Table5[],2,FALSE)))))</f>
        <v>The total number of credit hours from all students' college-level courses from "passed" (e.g., grades of S, in pass/fail classes, letter grades A through D in semester credit classes, and V for Verified Competency) which count towards graduation in all registered terms up to and including the selected term.</v>
      </c>
      <c r="I179" s="5" t="str">
        <f>IF($C179="X",VLOOKUP($B179,Table1[],3,FALSE),IF($D179="X",VLOOKUP($B179,Table2[],3,FALSE),IF($E179="X",VLOOKUP($B179,Table3[],3,FALSE),IF($F179="X",VLOOKUP($B179,Table4[],3,FALSE),VLOOKUP($B179,Table5[],3,FALSE)))))</f>
        <v>[N/A]</v>
      </c>
      <c r="J179" s="5" t="str">
        <f>IF($C179="X",VLOOKUP($B179,Table1[],4,FALSE),IF($D179="X",VLOOKUP($B179,Table2[],4,FALSE),IF($E179="X",VLOOKUP($B179,Table3[],4,FALSE),IF($F179="X",VLOOKUP($B179,Table4[],4,FALSE),VLOOKUP($B179,Table5[],4,FALSE)))))</f>
        <v>[N/A]</v>
      </c>
      <c r="K179" s="5" t="str">
        <f>IF($C179="X",VLOOKUP($B179,Table1[],5,FALSE),IF($D179="X",VLOOKUP($B179,Table2[],5,FALSE),IF($E179="X",VLOOKUP($B179,Table3[],5,FALSE),IF($F179="X",VLOOKUP($B179,Table4[],5,FALSE),VLOOKUP($B179,Table5[],5,FALSE)))))</f>
        <v>NOTES ON USING THIS ELEMENT: This measure only includes semester credits earned by a student and specifically excludes non-semester credits (such as those earned for pre-credit courses).  Because this is a cumulative measure, it should only be used when reporting on single terms or when differentiating data in the report by term.</v>
      </c>
      <c r="L179" s="5" t="str">
        <f>IF($C179="X",VLOOKUP($B179,Table1[],6,FALSE),IF($D179="X",VLOOKUP($B179,Table2[],6,FALSE),IF($E179="X",VLOOKUP($B179,Table3[],6,FALSE),IF($F179="X",VLOOKUP($B179,Table4[],6,FALSE),VLOOKUP($B179,Table5[],6,FALSE)))))</f>
        <v>Related Terms: [Credits Completed Overall - Cumulative]</v>
      </c>
    </row>
    <row r="180" spans="1:19" ht="60" x14ac:dyDescent="0.25">
      <c r="A180" s="84">
        <v>172</v>
      </c>
      <c r="B180" s="3" t="s">
        <v>196</v>
      </c>
      <c r="C180" s="78" t="str">
        <f>IF(IFERROR(VLOOKUP('Unified Metrics'!B180,Table1[],1,FALSE),"")="","","X")</f>
        <v/>
      </c>
      <c r="D180" s="78" t="str">
        <f>IF(IFERROR(VLOOKUP('Unified Metrics'!B180,Table2[],1,FALSE),"")="","","X")</f>
        <v>X</v>
      </c>
      <c r="E180" s="78" t="str">
        <f>IF(IFERROR(VLOOKUP('Unified Metrics'!B180,Table3[],1,FALSE),"")="","","X")</f>
        <v>X</v>
      </c>
      <c r="F180" s="78" t="str">
        <f>IF(IFERROR(VLOOKUP('Unified Metrics'!B180,Table4[],1,FALSE),"")="","","X")</f>
        <v/>
      </c>
      <c r="G180" s="78" t="str">
        <f>IF(IFERROR(VLOOKUP('Unified Metrics'!B180,Table5[],1,FALSE),"")="","","X")</f>
        <v>X</v>
      </c>
      <c r="H180" s="5" t="str">
        <f>IF(C180="X",VLOOKUP(B180,Table1[],2,FALSE),IF(D180="X",VLOOKUP(B180,Table2[],2,FALSE),IF(E180="X",VLOOKUP(B180,Table3[],2,FALSE),IF(F180="X",VLOOKUP(B180,Table4[],2,FALSE),VLOOKUP(B180,Table5[],2,FALSE)))))</f>
        <v>The number of GPA Units earned by a student during their enrolled classes</v>
      </c>
      <c r="I180" s="5" t="str">
        <f>IF($C180="X",VLOOKUP($B180,Table1[],3,FALSE),IF($D180="X",VLOOKUP($B180,Table2[],3,FALSE),IF($E180="X",VLOOKUP($B180,Table3[],3,FALSE),IF($F180="X",VLOOKUP($B180,Table4[],3,FALSE),VLOOKUP($B180,Table5[],3,FALSE)))))</f>
        <v>[GPA Units] = [Number of Units for all classes in which a student earned a 'A', 'B', 'C', 'D', 'F']</v>
      </c>
      <c r="J180" s="5" t="str">
        <f>IF($C180="X",VLOOKUP($B180,Table1[],4,FALSE),IF($D180="X",VLOOKUP($B180,Table2[],4,FALSE),IF($E180="X",VLOOKUP($B180,Table3[],4,FALSE),IF($F180="X",VLOOKUP($B180,Table4[],4,FALSE),VLOOKUP($B180,Table5[],4,FALSE)))))</f>
        <v>[N/A]</v>
      </c>
      <c r="K180" s="5" t="str">
        <f>IF($C180="X",VLOOKUP($B180,Table1[],5,FALSE),IF($D180="X",VLOOKUP($B180,Table2[],5,FALSE),IF($E180="X",VLOOKUP($B180,Table3[],5,FALSE),IF($F180="X",VLOOKUP($B180,Table4[],5,FALSE),VLOOKUP($B180,Table5[],5,FALSE)))))</f>
        <v>[N/A]</v>
      </c>
      <c r="L180" s="5" t="str">
        <f>IF($C180="X",VLOOKUP($B180,Table1[],6,FALSE),IF($D180="X",VLOOKUP($B180,Table2[],6,FALSE),IF($E180="X",VLOOKUP($B180,Table3[],6,FALSE),IF($F180="X",VLOOKUP($B180,Table4[],6,FALSE),VLOOKUP($B180,Table5[],6,FALSE)))))</f>
        <v>[N/A]</v>
      </c>
      <c r="M180" t="s">
        <v>37</v>
      </c>
      <c r="P180" t="s">
        <v>24</v>
      </c>
      <c r="S180" s="89"/>
    </row>
    <row r="181" spans="1:19" ht="255" x14ac:dyDescent="0.25">
      <c r="A181" s="84">
        <v>173</v>
      </c>
      <c r="B181" s="3" t="s">
        <v>197</v>
      </c>
      <c r="C181" s="78" t="str">
        <f>IF(IFERROR(VLOOKUP('Unified Metrics'!B181,Table1[],1,FALSE),"")="","","X")</f>
        <v/>
      </c>
      <c r="D181" s="78" t="str">
        <f>IF(IFERROR(VLOOKUP('Unified Metrics'!B181,Table2[],1,FALSE),"")="","","X")</f>
        <v/>
      </c>
      <c r="E181" s="78" t="str">
        <f>IF(IFERROR(VLOOKUP('Unified Metrics'!B181,Table3[],1,FALSE),"")="","","X")</f>
        <v>X</v>
      </c>
      <c r="F181" s="78" t="str">
        <f>IF(IFERROR(VLOOKUP('Unified Metrics'!B181,Table4[],1,FALSE),"")="","","X")</f>
        <v/>
      </c>
      <c r="G181" s="78" t="str">
        <f>IF(IFERROR(VLOOKUP('Unified Metrics'!B181,Table5[],1,FALSE),"")="","","X")</f>
        <v/>
      </c>
      <c r="H181" s="5" t="str">
        <f>IF(C181="X",VLOOKUP(B181,Table1[],2,FALSE),IF(D181="X",VLOOKUP(B181,Table2[],2,FALSE),IF(E181="X",VLOOKUP(B181,Table3[],2,FALSE),IF(F181="X",VLOOKUP(B181,Table4[],2,FALSE),VLOOKUP(B181,Table5[],2,FALSE)))))</f>
        <v>The letter grade received by the student in a class. Possible grades depend on class type.</v>
      </c>
      <c r="I181" s="5" t="str">
        <f>IF($C181="X",VLOOKUP($B181,Table1[],3,FALSE),IF($D181="X",VLOOKUP($B181,Table2[],3,FALSE),IF($E181="X",VLOOKUP($B181,Table3[],3,FALSE),IF($F181="X",VLOOKUP($B181,Table4[],3,FALSE),VLOOKUP($B181,Table5[],3,FALSE)))))</f>
        <v>[N/A]</v>
      </c>
      <c r="J181" s="5" t="str">
        <f>IF($C181="X",VLOOKUP($B181,Table1[],4,FALSE),IF($D181="X",VLOOKUP($B181,Table2[],4,FALSE),IF($E181="X",VLOOKUP($B181,Table3[],4,FALSE),IF($F181="X",VLOOKUP($B181,Table4[],4,FALSE),VLOOKUP($B181,Table5[],4,FALSE)))))</f>
        <v xml:space="preserve">     • A: Success
     • B: Success
     • C: Success
     • D: Non-Success
     • F: Non-Success
     • I: Incomplete
     • P: Pass
     • W: Withdrawal
     • EW: Excused Withdrawal
     • IP: In Progress
     • MW = Military Withdrawal
     • NP: No Pass (Cont.Ed Non-Measurable)
     • SP: Satisfactory Progress (Cont.Ed)
     • COM: Successful Course Completion (Cont.Ed)
     • AT: Attended (Cont.Ed) *
     • RD: Report Delay</v>
      </c>
      <c r="K181" s="5" t="str">
        <f>IF($C181="X",VLOOKUP($B181,Table1[],5,FALSE),IF($D181="X",VLOOKUP($B181,Table2[],5,FALSE),IF($E181="X",VLOOKUP($B181,Table3[],5,FALSE),IF($F181="X",VLOOKUP($B181,Table4[],5,FALSE),VLOOKUP($B181,Table5[],5,FALSE)))))</f>
        <v>NOTES ON USING THIS ELEMENT: AT grades should no longer be used, but may appears as a grade in older terms</v>
      </c>
      <c r="L181" s="5" t="str">
        <f>IF($C181="X",VLOOKUP($B181,Table1[],6,FALSE),IF($D181="X",VLOOKUP($B181,Table2[],6,FALSE),IF($E181="X",VLOOKUP($B181,Table3[],6,FALSE),IF($F181="X",VLOOKUP($B181,Table4[],6,FALSE),VLOOKUP($B181,Table5[],6,FALSE)))))</f>
        <v>[N/A]</v>
      </c>
    </row>
    <row r="182" spans="1:19" ht="45" x14ac:dyDescent="0.25">
      <c r="A182" s="84">
        <v>174</v>
      </c>
      <c r="B182" s="3" t="s">
        <v>198</v>
      </c>
      <c r="C182" s="78" t="str">
        <f>IF(IFERROR(VLOOKUP('Unified Metrics'!B182,Table1[],1,FALSE),"")="","","X")</f>
        <v/>
      </c>
      <c r="D182" s="78" t="str">
        <f>IF(IFERROR(VLOOKUP('Unified Metrics'!B182,Table2[],1,FALSE),"")="","","X")</f>
        <v/>
      </c>
      <c r="E182" s="78" t="str">
        <f>IF(IFERROR(VLOOKUP('Unified Metrics'!B182,Table3[],1,FALSE),"")="","","X")</f>
        <v/>
      </c>
      <c r="F182" s="78" t="str">
        <f>IF(IFERROR(VLOOKUP('Unified Metrics'!B182,Table4[],1,FALSE),"")="","","X")</f>
        <v>X</v>
      </c>
      <c r="G182" s="78" t="str">
        <f>IF(IFERROR(VLOOKUP('Unified Metrics'!B182,Table5[],1,FALSE),"")="","","X")</f>
        <v/>
      </c>
      <c r="H182" s="5" t="str">
        <f>IF(C182="X",VLOOKUP(B182,Table1[],2,FALSE),IF(D182="X",VLOOKUP(B182,Table2[],2,FALSE),IF(E182="X",VLOOKUP(B182,Table3[],2,FALSE),IF(F182="X",VLOOKUP(B182,Table4[],2,FALSE),VLOOKUP(B182,Table5[],2,FALSE)))))</f>
        <v>TBD</v>
      </c>
      <c r="I182" s="5" t="str">
        <f>IF($C182="X",VLOOKUP($B182,Table1[],3,FALSE),IF($D182="X",VLOOKUP($B182,Table2[],3,FALSE),IF($E182="X",VLOOKUP($B182,Table3[],3,FALSE),IF($F182="X",VLOOKUP($B182,Table4[],3,FALSE),VLOOKUP($B182,Table5[],3,FALSE)))))</f>
        <v>[N/A]</v>
      </c>
      <c r="J182" s="5" t="str">
        <f>IF($C182="X",VLOOKUP($B182,Table1[],4,FALSE),IF($D182="X",VLOOKUP($B182,Table2[],4,FALSE),IF($E182="X",VLOOKUP($B182,Table3[],4,FALSE),IF($F182="X",VLOOKUP($B182,Table4[],4,FALSE),VLOOKUP($B182,Table5[],4,FALSE)))))</f>
        <v xml:space="preserve">     • Retained
     • Not Retained
     • Unknown</v>
      </c>
      <c r="K182" s="5" t="str">
        <f>IF($C182="X",VLOOKUP($B182,Table1[],5,FALSE),IF($D182="X",VLOOKUP($B182,Table2[],5,FALSE),IF($E182="X",VLOOKUP($B182,Table3[],5,FALSE),IF($F182="X",VLOOKUP($B182,Table4[],5,FALSE),VLOOKUP($B182,Table5[],5,FALSE)))))</f>
        <v>[N/A]</v>
      </c>
      <c r="L182" s="5" t="str">
        <f>IF($C182="X",VLOOKUP($B182,Table1[],6,FALSE),IF($D182="X",VLOOKUP($B182,Table2[],6,FALSE),IF($E182="X",VLOOKUP($B182,Table3[],6,FALSE),IF($F182="X",VLOOKUP($B182,Table4[],6,FALSE),VLOOKUP($B182,Table5[],6,FALSE)))))</f>
        <v>[N/A]</v>
      </c>
    </row>
    <row r="183" spans="1:19" ht="409.5" x14ac:dyDescent="0.25">
      <c r="A183" s="84">
        <v>175</v>
      </c>
      <c r="B183" s="3" t="s">
        <v>199</v>
      </c>
      <c r="C183" s="78" t="str">
        <f>IF(IFERROR(VLOOKUP('Unified Metrics'!B183,Table1[],1,FALSE),"")="","","X")</f>
        <v>X</v>
      </c>
      <c r="D183" s="78" t="str">
        <f>IF(IFERROR(VLOOKUP('Unified Metrics'!B183,Table2[],1,FALSE),"")="","","X")</f>
        <v>X</v>
      </c>
      <c r="E183" s="78" t="str">
        <f>IF(IFERROR(VLOOKUP('Unified Metrics'!B183,Table3[],1,FALSE),"")="","","X")</f>
        <v/>
      </c>
      <c r="F183" s="78" t="str">
        <f>IF(IFERROR(VLOOKUP('Unified Metrics'!B183,Table4[],1,FALSE),"")="","","X")</f>
        <v/>
      </c>
      <c r="G183" s="78" t="str">
        <f>IF(IFERROR(VLOOKUP('Unified Metrics'!B183,Table5[],1,FALSE),"")="","","X")</f>
        <v>X</v>
      </c>
      <c r="H183" s="5" t="str">
        <f>IF(C183="X",VLOOKUP(B183,Table1[],2,FALSE),IF(D183="X",VLOOKUP(B183,Table2[],2,FALSE),IF(E183="X",VLOOKUP(B183,Table3[],2,FALSE),IF(F183="X",VLOOKUP(B183,Table4[],2,FALSE),VLOOKUP(B183,Table5[],2,FALSE)))))</f>
        <v xml:space="preserve">Combination of student's Graduation Status and End of Term Retention Status. The values within this dimension and descriptions are as follows:
</v>
      </c>
      <c r="I183" s="5" t="str">
        <f>IF($C183="X",VLOOKUP($B183,Table1[],3,FALSE),IF($D183="X",VLOOKUP($B183,Table2[],3,FALSE),IF($E183="X",VLOOKUP($B183,Table3[],3,FALSE),IF($F183="X",VLOOKUP($B183,Table4[],3,FALSE),VLOOKUP($B183,Table5[],3,FALSE)))))</f>
        <v>[N/A]</v>
      </c>
      <c r="J183" s="5" t="str">
        <f>IF($C183="X",VLOOKUP($B183,Table1[],4,FALSE),IF($D183="X",VLOOKUP($B183,Table2[],4,FALSE),IF($E183="X",VLOOKUP($B183,Table3[],4,FALSE),IF($F183="X",VLOOKUP($B183,Table4[],4,FALSE),VLOOKUP($B183,Table5[],4,FALSE)))))</f>
        <v xml:space="preserve"> •Retained; Same Major: Student had an enrollment record in the next term (summers do not count) and their program code did not change.
 •Retained; New Major: Student had an enrollment record in the next term (summers do not count) and their program code did change.
 •Transfer Out: Student transferred to another postsecondary institution (non-CCC) in the next term or terms that followed.
 •Stop Out: Student did not have an enrollment record in the next term (summers do not count) but did have an enrollment record 2 or more terms following.
 •Drop Out: Student did not have an enrollment record in the next term and terms that followed.
 •Graduated; Returned; Same Major: Student graduated during the selected term, had an enrollment record in the next term (summers do not count), and their program code did not change. NOTE: Graduates may have earned a different award from the declared program, so they return to CCC to continue pursuing their declared program.
 •Graduated; Returned; New Major: Student graduated during the selected term, had an enrollment record in the next term (summers do not count), and their program code changed.
 •Graduated; Did Not Return: Student graduated and did not have an enrollment record in the next term and terms that followed.
 •Unknown: Unable to determine retention status yet.
 •Does Not Apply: Student was not enrolled in the selected term so a graduation and retention status does not apply.</v>
      </c>
      <c r="K183" s="5" t="str">
        <f>IF($C183="X",VLOOKUP($B183,Table1[],5,FALSE),IF($D183="X",VLOOKUP($B183,Table2[],5,FALSE),IF($E183="X",VLOOKUP($B183,Table3[],5,FALSE),IF($F183="X",VLOOKUP($B183,Table4[],5,FALSE),VLOOKUP($B183,Table5[],5,FALSE)))))</f>
        <v>[N/A]</v>
      </c>
      <c r="L183" s="5" t="str">
        <f>IF($C183="X",VLOOKUP($B183,Table1[],6,FALSE),IF($D183="X",VLOOKUP($B183,Table2[],6,FALSE),IF($E183="X",VLOOKUP($B183,Table3[],6,FALSE),IF($F183="X",VLOOKUP($B183,Table4[],6,FALSE),VLOOKUP($B183,Table5[],6,FALSE)))))</f>
        <v>[N/A]</v>
      </c>
      <c r="M183" t="s">
        <v>37</v>
      </c>
      <c r="P183" t="s">
        <v>24</v>
      </c>
      <c r="S183" s="89"/>
    </row>
    <row r="184" spans="1:19" ht="45" x14ac:dyDescent="0.25">
      <c r="A184" s="84">
        <v>176</v>
      </c>
      <c r="B184" s="3" t="s">
        <v>200</v>
      </c>
      <c r="C184" s="78" t="str">
        <f>IF(IFERROR(VLOOKUP('Unified Metrics'!B184,Table1[],1,FALSE),"")="","","X")</f>
        <v/>
      </c>
      <c r="D184" s="78" t="str">
        <f>IF(IFERROR(VLOOKUP('Unified Metrics'!B184,Table2[],1,FALSE),"")="","","X")</f>
        <v/>
      </c>
      <c r="E184" s="78" t="str">
        <f>IF(IFERROR(VLOOKUP('Unified Metrics'!B184,Table3[],1,FALSE),"")="","","X")</f>
        <v/>
      </c>
      <c r="F184" s="78" t="str">
        <f>IF(IFERROR(VLOOKUP('Unified Metrics'!B184,Table4[],1,FALSE),"")="","","X")</f>
        <v/>
      </c>
      <c r="G184" s="78" t="str">
        <f>IF(IFERROR(VLOOKUP('Unified Metrics'!B184,Table5[],1,FALSE),"")="","","X")</f>
        <v>X</v>
      </c>
      <c r="H184" s="5" t="str">
        <f>IF(C184="X",VLOOKUP(B184,Table1[],2,FALSE),IF(D184="X",VLOOKUP(B184,Table2[],2,FALSE),IF(E184="X",VLOOKUP(B184,Table3[],2,FALSE),IF(F184="X",VLOOKUP(B184,Table4[],2,FALSE),VLOOKUP(B184,Table5[],2,FALSE)))))</f>
        <v>The calendar date an application for graduation was created for a given student and a specific program of study.</v>
      </c>
      <c r="I184" s="5" t="str">
        <f>IF($C184="X",VLOOKUP($B184,Table1[],3,FALSE),IF($D184="X",VLOOKUP($B184,Table2[],3,FALSE),IF($E184="X",VLOOKUP($B184,Table3[],3,FALSE),IF($F184="X",VLOOKUP($B184,Table4[],3,FALSE),VLOOKUP($B184,Table5[],3,FALSE)))))</f>
        <v>[N/A]</v>
      </c>
      <c r="J184" s="5" t="str">
        <f>IF($C184="X",VLOOKUP($B184,Table1[],4,FALSE),IF($D184="X",VLOOKUP($B184,Table2[],4,FALSE),IF($E184="X",VLOOKUP($B184,Table3[],4,FALSE),IF($F184="X",VLOOKUP($B184,Table4[],4,FALSE),VLOOKUP($B184,Table5[],4,FALSE)))))</f>
        <v>[N/A]</v>
      </c>
      <c r="K184" s="5" t="str">
        <f>IF($C184="X",VLOOKUP($B184,Table1[],5,FALSE),IF($D184="X",VLOOKUP($B184,Table2[],5,FALSE),IF($E184="X",VLOOKUP($B184,Table3[],5,FALSE),IF($F184="X",VLOOKUP($B184,Table4[],5,FALSE),VLOOKUP($B184,Table5[],5,FALSE)))))</f>
        <v>[N/A]</v>
      </c>
      <c r="L184" s="5" t="str">
        <f>IF($C184="X",VLOOKUP($B184,Table1[],6,FALSE),IF($D184="X",VLOOKUP($B184,Table2[],6,FALSE),IF($E184="X",VLOOKUP($B184,Table3[],6,FALSE),IF($F184="X",VLOOKUP($B184,Table4[],6,FALSE),VLOOKUP($B184,Table5[],6,FALSE)))))</f>
        <v>[N/A]</v>
      </c>
      <c r="M184" t="s">
        <v>37</v>
      </c>
      <c r="P184" t="s">
        <v>24</v>
      </c>
      <c r="S184" s="89"/>
    </row>
    <row r="185" spans="1:19" ht="30" x14ac:dyDescent="0.25">
      <c r="A185" s="84">
        <v>177</v>
      </c>
      <c r="B185" s="3" t="s">
        <v>201</v>
      </c>
      <c r="C185" s="78" t="str">
        <f>IF(IFERROR(VLOOKUP('Unified Metrics'!B185,Table1[],1,FALSE),"")="","","X")</f>
        <v/>
      </c>
      <c r="D185" s="78" t="str">
        <f>IF(IFERROR(VLOOKUP('Unified Metrics'!B185,Table2[],1,FALSE),"")="","","X")</f>
        <v/>
      </c>
      <c r="E185" s="78" t="str">
        <f>IF(IFERROR(VLOOKUP('Unified Metrics'!B185,Table3[],1,FALSE),"")="","","X")</f>
        <v/>
      </c>
      <c r="F185" s="78" t="str">
        <f>IF(IFERROR(VLOOKUP('Unified Metrics'!B185,Table4[],1,FALSE),"")="","","X")</f>
        <v/>
      </c>
      <c r="G185" s="78" t="str">
        <f>IF(IFERROR(VLOOKUP('Unified Metrics'!B185,Table5[],1,FALSE),"")="","","X")</f>
        <v>X</v>
      </c>
      <c r="H185" s="5" t="str">
        <f>IF(C185="X",VLOOKUP(B185,Table1[],2,FALSE),IF(D185="X",VLOOKUP(B185,Table2[],2,FALSE),IF(E185="X",VLOOKUP(B185,Table3[],2,FALSE),IF(F185="X",VLOOKUP(B185,Table4[],2,FALSE),VLOOKUP(B185,Table5[],2,FALSE)))))</f>
        <v>Indicates whether the application for graduation is an active or inactive status</v>
      </c>
      <c r="I185" s="5" t="str">
        <f>IF($C185="X",VLOOKUP($B185,Table1[],3,FALSE),IF($D185="X",VLOOKUP($B185,Table2[],3,FALSE),IF($E185="X",VLOOKUP($B185,Table3[],3,FALSE),IF($F185="X",VLOOKUP($B185,Table4[],3,FALSE),VLOOKUP($B185,Table5[],3,FALSE)))))</f>
        <v>[N/A]</v>
      </c>
      <c r="J185" s="5" t="str">
        <f>IF($C185="X",VLOOKUP($B185,Table1[],4,FALSE),IF($D185="X",VLOOKUP($B185,Table2[],4,FALSE),IF($E185="X",VLOOKUP($B185,Table3[],4,FALSE),IF($F185="X",VLOOKUP($B185,Table4[],4,FALSE),VLOOKUP($B185,Table5[],4,FALSE)))))</f>
        <v xml:space="preserve">     • AC: Active
     • IA: Inactive</v>
      </c>
      <c r="K185" s="5" t="str">
        <f>IF($C185="X",VLOOKUP($B185,Table1[],5,FALSE),IF($D185="X",VLOOKUP($B185,Table2[],5,FALSE),IF($E185="X",VLOOKUP($B185,Table3[],5,FALSE),IF($F185="X",VLOOKUP($B185,Table4[],5,FALSE),VLOOKUP($B185,Table5[],5,FALSE)))))</f>
        <v>[N/A]</v>
      </c>
      <c r="L185" s="5" t="str">
        <f>IF($C185="X",VLOOKUP($B185,Table1[],6,FALSE),IF($D185="X",VLOOKUP($B185,Table2[],6,FALSE),IF($E185="X",VLOOKUP($B185,Table3[],6,FALSE),IF($F185="X",VLOOKUP($B185,Table4[],6,FALSE),VLOOKUP($B185,Table5[],6,FALSE)))))</f>
        <v>[N/A]</v>
      </c>
      <c r="M185" t="s">
        <v>37</v>
      </c>
      <c r="P185" t="s">
        <v>24</v>
      </c>
      <c r="S185" s="89"/>
    </row>
    <row r="186" spans="1:19" ht="60" x14ac:dyDescent="0.25">
      <c r="A186" s="84">
        <v>178</v>
      </c>
      <c r="B186" s="3" t="s">
        <v>202</v>
      </c>
      <c r="C186" s="78" t="str">
        <f>IF(IFERROR(VLOOKUP('Unified Metrics'!B186,Table1[],1,FALSE),"")="","","X")</f>
        <v/>
      </c>
      <c r="D186" s="78" t="str">
        <f>IF(IFERROR(VLOOKUP('Unified Metrics'!B186,Table2[],1,FALSE),"")="","","X")</f>
        <v/>
      </c>
      <c r="E186" s="78" t="str">
        <f>IF(IFERROR(VLOOKUP('Unified Metrics'!B186,Table3[],1,FALSE),"")="","","X")</f>
        <v/>
      </c>
      <c r="F186" s="78" t="str">
        <f>IF(IFERROR(VLOOKUP('Unified Metrics'!B186,Table4[],1,FALSE),"")="","","X")</f>
        <v/>
      </c>
      <c r="G186" s="78" t="str">
        <f>IF(IFERROR(VLOOKUP('Unified Metrics'!B186,Table5[],1,FALSE),"")="","","X")</f>
        <v>X</v>
      </c>
      <c r="H186" s="5" t="str">
        <f>IF(C186="X",VLOOKUP(B186,Table1[],2,FALSE),IF(D186="X",VLOOKUP(B186,Table2[],2,FALSE),IF(E186="X",VLOOKUP(B186,Table3[],2,FALSE),IF(F186="X",VLOOKUP(B186,Table4[],2,FALSE),VLOOKUP(B186,Table5[],2,FALSE)))))</f>
        <v>Indicates whether the student has reported a plan to attend the graduation ceremony.</v>
      </c>
      <c r="I186" s="5" t="str">
        <f>IF($C186="X",VLOOKUP($B186,Table1[],3,FALSE),IF($D186="X",VLOOKUP($B186,Table2[],3,FALSE),IF($E186="X",VLOOKUP($B186,Table3[],3,FALSE),IF($F186="X",VLOOKUP($B186,Table4[],3,FALSE),VLOOKUP($B186,Table5[],3,FALSE)))))</f>
        <v>[N/A]</v>
      </c>
      <c r="J186" s="5" t="str">
        <f>IF($C186="X",VLOOKUP($B186,Table1[],4,FALSE),IF($D186="X",VLOOKUP($B186,Table2[],4,FALSE),IF($E186="X",VLOOKUP($B186,Table3[],4,FALSE),IF($F186="X",VLOOKUP($B186,Table4[],4,FALSE),VLOOKUP($B186,Table5[],4,FALSE)))))</f>
        <v xml:space="preserve">     • Yes
     • No
     • Undecided
     • No response</v>
      </c>
      <c r="K186" s="5" t="str">
        <f>IF($C186="X",VLOOKUP($B186,Table1[],5,FALSE),IF($D186="X",VLOOKUP($B186,Table2[],5,FALSE),IF($E186="X",VLOOKUP($B186,Table3[],5,FALSE),IF($F186="X",VLOOKUP($B186,Table4[],5,FALSE),VLOOKUP($B186,Table5[],5,FALSE)))))</f>
        <v>[N/A]</v>
      </c>
      <c r="L186" s="5" t="str">
        <f>IF($C186="X",VLOOKUP($B186,Table1[],6,FALSE),IF($D186="X",VLOOKUP($B186,Table2[],6,FALSE),IF($E186="X",VLOOKUP($B186,Table3[],6,FALSE),IF($F186="X",VLOOKUP($B186,Table4[],6,FALSE),VLOOKUP($B186,Table5[],6,FALSE)))))</f>
        <v>[N/A]</v>
      </c>
      <c r="M186" t="s">
        <v>37</v>
      </c>
      <c r="P186" t="s">
        <v>24</v>
      </c>
      <c r="S186" s="89"/>
    </row>
    <row r="187" spans="1:19" ht="30" x14ac:dyDescent="0.25">
      <c r="A187" s="84">
        <v>179</v>
      </c>
      <c r="B187" s="3" t="s">
        <v>203</v>
      </c>
      <c r="C187" s="78" t="str">
        <f>IF(IFERROR(VLOOKUP('Unified Metrics'!B187,Table1[],1,FALSE),"")="","","X")</f>
        <v/>
      </c>
      <c r="D187" s="78" t="str">
        <f>IF(IFERROR(VLOOKUP('Unified Metrics'!B187,Table2[],1,FALSE),"")="","","X")</f>
        <v/>
      </c>
      <c r="E187" s="78" t="str">
        <f>IF(IFERROR(VLOOKUP('Unified Metrics'!B187,Table3[],1,FALSE),"")="","","X")</f>
        <v/>
      </c>
      <c r="F187" s="78" t="str">
        <f>IF(IFERROR(VLOOKUP('Unified Metrics'!B187,Table4[],1,FALSE),"")="","","X")</f>
        <v/>
      </c>
      <c r="G187" s="78" t="str">
        <f>IF(IFERROR(VLOOKUP('Unified Metrics'!B187,Table5[],1,FALSE),"")="","","X")</f>
        <v>X</v>
      </c>
      <c r="H187" s="5" t="str">
        <f>IF(C187="X",VLOOKUP(B187,Table1[],2,FALSE),IF(D187="X",VLOOKUP(B187,Table2[],2,FALSE),IF(E187="X",VLOOKUP(B187,Table3[],2,FALSE),IF(F187="X",VLOOKUP(B187,Table4[],2,FALSE),VLOOKUP(B187,Table5[],2,FALSE)))))</f>
        <v>The calendar date when the given program/degree will be conferred.</v>
      </c>
      <c r="I187" s="5" t="str">
        <f>IF($C187="X",VLOOKUP($B187,Table1[],3,FALSE),IF($D187="X",VLOOKUP($B187,Table2[],3,FALSE),IF($E187="X",VLOOKUP($B187,Table3[],3,FALSE),IF($F187="X",VLOOKUP($B187,Table4[],3,FALSE),VLOOKUP($B187,Table5[],3,FALSE)))))</f>
        <v>[N/A]</v>
      </c>
      <c r="J187" s="5" t="str">
        <f>IF($C187="X",VLOOKUP($B187,Table1[],4,FALSE),IF($D187="X",VLOOKUP($B187,Table2[],4,FALSE),IF($E187="X",VLOOKUP($B187,Table3[],4,FALSE),IF($F187="X",VLOOKUP($B187,Table4[],4,FALSE),VLOOKUP($B187,Table5[],4,FALSE)))))</f>
        <v>[N/A]</v>
      </c>
      <c r="K187" s="5" t="str">
        <f>IF($C187="X",VLOOKUP($B187,Table1[],5,FALSE),IF($D187="X",VLOOKUP($B187,Table2[],5,FALSE),IF($E187="X",VLOOKUP($B187,Table3[],5,FALSE),IF($F187="X",VLOOKUP($B187,Table4[],5,FALSE),VLOOKUP($B187,Table5[],5,FALSE)))))</f>
        <v>[N/A]</v>
      </c>
      <c r="L187" s="5" t="str">
        <f>IF($C187="X",VLOOKUP($B187,Table1[],6,FALSE),IF($D187="X",VLOOKUP($B187,Table2[],6,FALSE),IF($E187="X",VLOOKUP($B187,Table3[],6,FALSE),IF($F187="X",VLOOKUP($B187,Table4[],6,FALSE),VLOOKUP($B187,Table5[],6,FALSE)))))</f>
        <v>[N/A]</v>
      </c>
    </row>
    <row r="188" spans="1:19" ht="75" x14ac:dyDescent="0.25">
      <c r="A188" s="84">
        <v>180</v>
      </c>
      <c r="B188" s="3" t="s">
        <v>204</v>
      </c>
      <c r="C188" s="78" t="str">
        <f>IF(IFERROR(VLOOKUP('Unified Metrics'!B188,Table1[],1,FALSE),"")="","","X")</f>
        <v>X</v>
      </c>
      <c r="D188" s="78" t="str">
        <f>IF(IFERROR(VLOOKUP('Unified Metrics'!B188,Table2[],1,FALSE),"")="","","X")</f>
        <v>X</v>
      </c>
      <c r="E188" s="78" t="str">
        <f>IF(IFERROR(VLOOKUP('Unified Metrics'!B188,Table3[],1,FALSE),"")="","","X")</f>
        <v>X</v>
      </c>
      <c r="F188" s="78" t="str">
        <f>IF(IFERROR(VLOOKUP('Unified Metrics'!B188,Table4[],1,FALSE),"")="","","X")</f>
        <v/>
      </c>
      <c r="G188" s="78" t="str">
        <f>IF(IFERROR(VLOOKUP('Unified Metrics'!B188,Table5[],1,FALSE),"")="","","X")</f>
        <v>X</v>
      </c>
      <c r="H188" s="5" t="str">
        <f>IF(C188="X",VLOOKUP(B188,Table1[],2,FALSE),IF(D188="X",VLOOKUP(B188,Table2[],2,FALSE),IF(E188="X",VLOOKUP(B188,Table3[],2,FALSE),IF(F188="X",VLOOKUP(B188,Table4[],2,FALSE),VLOOKUP(B188,Table5[],2,FALSE)))))</f>
        <v>Student graduation status
Indicates if student received a certificate or award during the selected term</v>
      </c>
      <c r="I188" s="5" t="str">
        <f>IF($C188="X",VLOOKUP($B188,Table1[],3,FALSE),IF($D188="X",VLOOKUP($B188,Table2[],3,FALSE),IF($E188="X",VLOOKUP($B188,Table3[],3,FALSE),IF($F188="X",VLOOKUP($B188,Table4[],3,FALSE),VLOOKUP($B188,Table5[],3,FALSE)))))</f>
        <v>[N/A]</v>
      </c>
      <c r="J188" s="5" t="str">
        <f>IF($C188="X",VLOOKUP($B188,Table1[],4,FALSE),IF($D188="X",VLOOKUP($B188,Table2[],4,FALSE),IF($E188="X",VLOOKUP($B188,Table3[],4,FALSE),IF($F188="X",VLOOKUP($B188,Table4[],4,FALSE),VLOOKUP($B188,Table5[],4,FALSE)))))</f>
        <v xml:space="preserve">      •Did Not Graduate: Student did not earn a certificate or degree during the selected term
     •Graduated: Student earned a certificate or degree during the selected term</v>
      </c>
      <c r="K188" s="5" t="str">
        <f>IF($C188="X",VLOOKUP($B188,Table1[],5,FALSE),IF($D188="X",VLOOKUP($B188,Table2[],5,FALSE),IF($E188="X",VLOOKUP($B188,Table3[],5,FALSE),IF($F188="X",VLOOKUP($B188,Table4[],5,FALSE),VLOOKUP($B188,Table5[],5,FALSE)))))</f>
        <v>[N/A]</v>
      </c>
      <c r="L188" s="5" t="str">
        <f>IF($C188="X",VLOOKUP($B188,Table1[],6,FALSE),IF($D188="X",VLOOKUP($B188,Table2[],6,FALSE),IF($E188="X",VLOOKUP($B188,Table3[],6,FALSE),IF($F188="X",VLOOKUP($B188,Table4[],6,FALSE),VLOOKUP($B188,Table5[],6,FALSE)))))</f>
        <v>[N/A]</v>
      </c>
      <c r="M188" t="s">
        <v>37</v>
      </c>
      <c r="P188" t="s">
        <v>24</v>
      </c>
      <c r="S188" s="89"/>
    </row>
    <row r="189" spans="1:19" ht="45" x14ac:dyDescent="0.25">
      <c r="A189" s="84">
        <v>181</v>
      </c>
      <c r="B189" s="3" t="s">
        <v>205</v>
      </c>
      <c r="C189" s="78" t="str">
        <f>IF(IFERROR(VLOOKUP('Unified Metrics'!B189,Table1[],1,FALSE),"")="","","X")</f>
        <v>X</v>
      </c>
      <c r="D189" s="78" t="str">
        <f>IF(IFERROR(VLOOKUP('Unified Metrics'!B189,Table2[],1,FALSE),"")="","","X")</f>
        <v>X</v>
      </c>
      <c r="E189" s="78" t="str">
        <f>IF(IFERROR(VLOOKUP('Unified Metrics'!B189,Table3[],1,FALSE),"")="","","X")</f>
        <v>X</v>
      </c>
      <c r="F189" s="78" t="str">
        <f>IF(IFERROR(VLOOKUP('Unified Metrics'!B189,Table4[],1,FALSE),"")="","","X")</f>
        <v/>
      </c>
      <c r="G189" s="78" t="str">
        <f>IF(IFERROR(VLOOKUP('Unified Metrics'!B189,Table5[],1,FALSE),"")="","","X")</f>
        <v>X</v>
      </c>
      <c r="H189" s="5" t="str">
        <f>IF(C189="X",VLOOKUP(B189,Table1[],2,FALSE),IF(D189="X",VLOOKUP(B189,Table2[],2,FALSE),IF(E189="X",VLOOKUP(B189,Table3[],2,FALSE),IF(F189="X",VLOOKUP(B189,Table4[],2,FALSE),VLOOKUP(B189,Table5[],2,FALSE)))))</f>
        <v>A code indicating whether the student has completed the program of study.</v>
      </c>
      <c r="I189" s="5" t="str">
        <f>IF($C189="X",VLOOKUP($B189,Table1[],3,FALSE),IF($D189="X",VLOOKUP($B189,Table2[],3,FALSE),IF($E189="X",VLOOKUP($B189,Table3[],3,FALSE),IF($F189="X",VLOOKUP($B189,Table4[],3,FALSE),VLOOKUP($B189,Table5[],3,FALSE)))))</f>
        <v>[N/A]</v>
      </c>
      <c r="J189" s="5" t="str">
        <f>IF($C189="X",VLOOKUP($B189,Table1[],4,FALSE),IF($D189="X",VLOOKUP($B189,Table2[],4,FALSE),IF($E189="X",VLOOKUP($B189,Table3[],4,FALSE),IF($F189="X",VLOOKUP($B189,Table4[],4,FALSE),VLOOKUP($B189,Table5[],4,FALSE)))))</f>
        <v xml:space="preserve">     • NO: Will not Graduate
     • PG: Plans to Graduate
     • WG: Will Graduate (Has Graduated)</v>
      </c>
      <c r="K189" s="5" t="str">
        <f>IF($C189="X",VLOOKUP($B189,Table1[],5,FALSE),IF($D189="X",VLOOKUP($B189,Table2[],5,FALSE),IF($E189="X",VLOOKUP($B189,Table3[],5,FALSE),IF($F189="X",VLOOKUP($B189,Table4[],5,FALSE),VLOOKUP($B189,Table5[],5,FALSE)))))</f>
        <v>[N/A]</v>
      </c>
      <c r="L189" s="5" t="str">
        <f>IF($C189="X",VLOOKUP($B189,Table1[],6,FALSE),IF($D189="X",VLOOKUP($B189,Table2[],6,FALSE),IF($E189="X",VLOOKUP($B189,Table3[],6,FALSE),IF($F189="X",VLOOKUP($B189,Table4[],6,FALSE),VLOOKUP($B189,Table5[],6,FALSE)))))</f>
        <v>[N/A]</v>
      </c>
      <c r="M189" t="s">
        <v>37</v>
      </c>
      <c r="P189" t="s">
        <v>24</v>
      </c>
      <c r="S189" s="89"/>
    </row>
    <row r="190" spans="1:19" ht="30" x14ac:dyDescent="0.25">
      <c r="A190" s="84">
        <v>182</v>
      </c>
      <c r="B190" s="3" t="s">
        <v>206</v>
      </c>
      <c r="C190" s="78" t="str">
        <f>IF(IFERROR(VLOOKUP('Unified Metrics'!B190,Table1[],1,FALSE),"")="","","X")</f>
        <v>X</v>
      </c>
      <c r="D190" s="78" t="str">
        <f>IF(IFERROR(VLOOKUP('Unified Metrics'!B190,Table2[],1,FALSE),"")="","","X")</f>
        <v>X</v>
      </c>
      <c r="E190" s="78" t="str">
        <f>IF(IFERROR(VLOOKUP('Unified Metrics'!B190,Table3[],1,FALSE),"")="","","X")</f>
        <v>X</v>
      </c>
      <c r="F190" s="78" t="str">
        <f>IF(IFERROR(VLOOKUP('Unified Metrics'!B190,Table4[],1,FALSE),"")="","","X")</f>
        <v/>
      </c>
      <c r="G190" s="78" t="str">
        <f>IF(IFERROR(VLOOKUP('Unified Metrics'!B190,Table5[],1,FALSE),"")="","","X")</f>
        <v>X</v>
      </c>
      <c r="H190" s="5" t="str">
        <f>IF(C190="X",VLOOKUP(B190,Table1[],2,FALSE),IF(D190="X",VLOOKUP(B190,Table2[],2,FALSE),IF(E190="X",VLOOKUP(B190,Table3[],2,FALSE),IF(F190="X",VLOOKUP(B190,Table4[],2,FALSE),VLOOKUP(B190,Table5[],2,FALSE)))))</f>
        <v>The name of the last high school attended by a student.</v>
      </c>
      <c r="I190" s="5" t="str">
        <f>IF($C190="X",VLOOKUP($B190,Table1[],3,FALSE),IF($D190="X",VLOOKUP($B190,Table2[],3,FALSE),IF($E190="X",VLOOKUP($B190,Table3[],3,FALSE),IF($F190="X",VLOOKUP($B190,Table4[],3,FALSE),VLOOKUP($B190,Table5[],3,FALSE)))))</f>
        <v>[N/A]</v>
      </c>
      <c r="J190" s="5" t="str">
        <f>IF($C190="X",VLOOKUP($B190,Table1[],4,FALSE),IF($D190="X",VLOOKUP($B190,Table2[],4,FALSE),IF($E190="X",VLOOKUP($B190,Table3[],4,FALSE),IF($F190="X",VLOOKUP($B190,Table4[],4,FALSE),VLOOKUP($B190,Table5[],4,FALSE)))))</f>
        <v>[N/A]</v>
      </c>
      <c r="K190" s="5" t="str">
        <f>IF($C190="X",VLOOKUP($B190,Table1[],5,FALSE),IF($D190="X",VLOOKUP($B190,Table2[],5,FALSE),IF($E190="X",VLOOKUP($B190,Table3[],5,FALSE),IF($F190="X",VLOOKUP($B190,Table4[],5,FALSE),VLOOKUP($B190,Table5[],5,FALSE)))))</f>
        <v>[N/A]</v>
      </c>
      <c r="L190" s="5" t="str">
        <f>IF($C190="X",VLOOKUP($B190,Table1[],6,FALSE),IF($D190="X",VLOOKUP($B190,Table2[],6,FALSE),IF($E190="X",VLOOKUP($B190,Table3[],6,FALSE),IF($F190="X",VLOOKUP($B190,Table4[],6,FALSE),VLOOKUP($B190,Table5[],6,FALSE)))))</f>
        <v>[High School Code]</v>
      </c>
      <c r="M190" t="s">
        <v>37</v>
      </c>
      <c r="P190" t="s">
        <v>24</v>
      </c>
      <c r="S190" s="89"/>
    </row>
    <row r="191" spans="1:19" ht="30" x14ac:dyDescent="0.25">
      <c r="A191" s="84">
        <v>183</v>
      </c>
      <c r="B191" s="3" t="s">
        <v>207</v>
      </c>
      <c r="C191" s="78" t="str">
        <f>IF(IFERROR(VLOOKUP('Unified Metrics'!B191,Table1[],1,FALSE),"")="","","X")</f>
        <v>X</v>
      </c>
      <c r="D191" s="78" t="str">
        <f>IF(IFERROR(VLOOKUP('Unified Metrics'!B191,Table2[],1,FALSE),"")="","","X")</f>
        <v>X</v>
      </c>
      <c r="E191" s="78" t="str">
        <f>IF(IFERROR(VLOOKUP('Unified Metrics'!B191,Table3[],1,FALSE),"")="","","X")</f>
        <v>X</v>
      </c>
      <c r="F191" s="78" t="str">
        <f>IF(IFERROR(VLOOKUP('Unified Metrics'!B191,Table4[],1,FALSE),"")="","","X")</f>
        <v/>
      </c>
      <c r="G191" s="78" t="str">
        <f>IF(IFERROR(VLOOKUP('Unified Metrics'!B191,Table5[],1,FALSE),"")="","","X")</f>
        <v>X</v>
      </c>
      <c r="H191" s="5" t="str">
        <f>IF(C191="X",VLOOKUP(B191,Table1[],2,FALSE),IF(D191="X",VLOOKUP(B191,Table2[],2,FALSE),IF(E191="X",VLOOKUP(B191,Table3[],2,FALSE),IF(F191="X",VLOOKUP(B191,Table4[],2,FALSE),VLOOKUP(B191,Table5[],2,FALSE)))))</f>
        <v>The CEEB code for the last high school attended by a student.</v>
      </c>
      <c r="I191" s="5" t="str">
        <f>IF($C191="X",VLOOKUP($B191,Table1[],3,FALSE),IF($D191="X",VLOOKUP($B191,Table2[],3,FALSE),IF($E191="X",VLOOKUP($B191,Table3[],3,FALSE),IF($F191="X",VLOOKUP($B191,Table4[],3,FALSE),VLOOKUP($B191,Table5[],3,FALSE)))))</f>
        <v>[N/A]</v>
      </c>
      <c r="J191" s="5" t="str">
        <f>IF($C191="X",VLOOKUP($B191,Table1[],4,FALSE),IF($D191="X",VLOOKUP($B191,Table2[],4,FALSE),IF($E191="X",VLOOKUP($B191,Table3[],4,FALSE),IF($F191="X",VLOOKUP($B191,Table4[],4,FALSE),VLOOKUP($B191,Table5[],4,FALSE)))))</f>
        <v>[N/A]</v>
      </c>
      <c r="K191" s="5" t="str">
        <f>IF($C191="X",VLOOKUP($B191,Table1[],5,FALSE),IF($D191="X",VLOOKUP($B191,Table2[],5,FALSE),IF($E191="X",VLOOKUP($B191,Table3[],5,FALSE),IF($F191="X",VLOOKUP($B191,Table4[],5,FALSE),VLOOKUP($B191,Table5[],5,FALSE)))))</f>
        <v>[N/A]</v>
      </c>
      <c r="L191" s="5" t="str">
        <f>IF($C191="X",VLOOKUP($B191,Table1[],6,FALSE),IF($D191="X",VLOOKUP($B191,Table2[],6,FALSE),IF($E191="X",VLOOKUP($B191,Table3[],6,FALSE),IF($F191="X",VLOOKUP($B191,Table4[],6,FALSE),VLOOKUP($B191,Table5[],6,FALSE)))))</f>
        <v>[High School]</v>
      </c>
      <c r="M191" t="s">
        <v>37</v>
      </c>
      <c r="P191" t="s">
        <v>24</v>
      </c>
      <c r="S191" s="89"/>
    </row>
    <row r="192" spans="1:19" ht="135" x14ac:dyDescent="0.25">
      <c r="A192" s="84">
        <v>184</v>
      </c>
      <c r="B192" s="3" t="s">
        <v>208</v>
      </c>
      <c r="C192" s="78" t="str">
        <f>IF(IFERROR(VLOOKUP('Unified Metrics'!B192,Table1[],1,FALSE),"")="","","X")</f>
        <v>X</v>
      </c>
      <c r="D192" s="78" t="str">
        <f>IF(IFERROR(VLOOKUP('Unified Metrics'!B192,Table2[],1,FALSE),"")="","","X")</f>
        <v>X</v>
      </c>
      <c r="E192" s="78" t="str">
        <f>IF(IFERROR(VLOOKUP('Unified Metrics'!B192,Table3[],1,FALSE),"")="","","X")</f>
        <v>X</v>
      </c>
      <c r="F192" s="78" t="str">
        <f>IF(IFERROR(VLOOKUP('Unified Metrics'!B192,Table4[],1,FALSE),"")="","","X")</f>
        <v/>
      </c>
      <c r="G192" s="78" t="str">
        <f>IF(IFERROR(VLOOKUP('Unified Metrics'!B192,Table5[],1,FALSE),"")="","","X")</f>
        <v>X</v>
      </c>
      <c r="H192" s="5" t="str">
        <f>IF(C192="X",VLOOKUP(B192,Table1[],2,FALSE),IF(D192="X",VLOOKUP(B192,Table2[],2,FALSE),IF(E192="X",VLOOKUP(B192,Table3[],2,FALSE),IF(F192="X",VLOOKUP(B192,Table4[],2,FALSE),VLOOKUP(B192,Table5[],2,FALSE)))))</f>
        <v>The highest RSCCD certificate or degree the student has been awarded</v>
      </c>
      <c r="I192" s="5" t="str">
        <f>IF($C192="X",VLOOKUP($B192,Table1[],3,FALSE),IF($D192="X",VLOOKUP($B192,Table2[],3,FALSE),IF($E192="X",VLOOKUP($B192,Table3[],3,FALSE),IF($F192="X",VLOOKUP($B192,Table4[],3,FALSE),VLOOKUP($B192,Table5[],3,FALSE)))))</f>
        <v>[N/A]</v>
      </c>
      <c r="J192" s="5" t="str">
        <f>IF($C192="X",VLOOKUP($B192,Table1[],4,FALSE),IF($D192="X",VLOOKUP($B192,Table2[],4,FALSE),IF($E192="X",VLOOKUP($B192,Table3[],4,FALSE),IF($F192="X",VLOOKUP($B192,Table4[],4,FALSE),VLOOKUP($B192,Table5[],4,FALSE)))))</f>
        <v xml:space="preserve">     • Certificate of Competency *
     • Certificate of Completion *
     • High School Diploma *
     • GED *
     • Certificate of Proficiency
     • Certificate of Achievement
     • Associate
     • Bachelor
     • NULL = No RSCCD award achieved</v>
      </c>
      <c r="K192" s="5" t="str">
        <f>IF($C192="X",VLOOKUP($B192,Table1[],5,FALSE),IF($D192="X",VLOOKUP($B192,Table2[],5,FALSE),IF($E192="X",VLOOKUP($B192,Table3[],5,FALSE),IF($F192="X",VLOOKUP($B192,Table4[],5,FALSE),VLOOKUP($B192,Table5[],5,FALSE)))))</f>
        <v>NOTES ON USING THIS ELEMENT: Certificate of Competency, Certificate of Completion and High School Diploma, and GED are non-credit awards</v>
      </c>
      <c r="L192" s="5" t="str">
        <f>IF($C192="X",VLOOKUP($B192,Table1[],6,FALSE),IF($D192="X",VLOOKUP($B192,Table2[],6,FALSE),IF($E192="X",VLOOKUP($B192,Table3[],6,FALSE),IF($F192="X",VLOOKUP($B192,Table4[],6,FALSE),VLOOKUP($B192,Table5[],6,FALSE)))))</f>
        <v>[N/A]</v>
      </c>
      <c r="M192" t="s">
        <v>37</v>
      </c>
      <c r="P192" t="s">
        <v>24</v>
      </c>
      <c r="S192" s="89"/>
    </row>
    <row r="193" spans="1:19" x14ac:dyDescent="0.25">
      <c r="A193" s="84">
        <v>185</v>
      </c>
      <c r="B193" s="3" t="s">
        <v>209</v>
      </c>
      <c r="C193" s="78" t="str">
        <f>IF(IFERROR(VLOOKUP('Unified Metrics'!B193,Table1[],1,FALSE),"")="","","X")</f>
        <v>X</v>
      </c>
      <c r="D193" s="78" t="str">
        <f>IF(IFERROR(VLOOKUP('Unified Metrics'!B193,Table2[],1,FALSE),"")="","","X")</f>
        <v>X</v>
      </c>
      <c r="E193" s="78" t="str">
        <f>IF(IFERROR(VLOOKUP('Unified Metrics'!B193,Table3[],1,FALSE),"")="","","X")</f>
        <v>X</v>
      </c>
      <c r="F193" s="78" t="str">
        <f>IF(IFERROR(VLOOKUP('Unified Metrics'!B193,Table4[],1,FALSE),"")="","","X")</f>
        <v/>
      </c>
      <c r="G193" s="78" t="str">
        <f>IF(IFERROR(VLOOKUP('Unified Metrics'!B193,Table5[],1,FALSE),"")="","","X")</f>
        <v>X</v>
      </c>
      <c r="H193" s="5" t="str">
        <f>IF(C193="X",VLOOKUP(B193,Table1[],2,FALSE),IF(D193="X",VLOOKUP(B193,Table2[],2,FALSE),IF(E193="X",VLOOKUP(B193,Table3[],2,FALSE),IF(F193="X",VLOOKUP(B193,Table4[],2,FALSE),VLOOKUP(B193,Table5[],2,FALSE)))))</f>
        <v>College to a student originally applied</v>
      </c>
      <c r="I193" s="5" t="str">
        <f>IF($C193="X",VLOOKUP($B193,Table1[],3,FALSE),IF($D193="X",VLOOKUP($B193,Table2[],3,FALSE),IF($E193="X",VLOOKUP($B193,Table3[],3,FALSE),IF($F193="X",VLOOKUP($B193,Table4[],3,FALSE),VLOOKUP($B193,Table5[],3,FALSE)))))</f>
        <v>[N/A]</v>
      </c>
      <c r="J193" s="5" t="str">
        <f>IF($C193="X",VLOOKUP($B193,Table1[],4,FALSE),IF($D193="X",VLOOKUP($B193,Table2[],4,FALSE),IF($E193="X",VLOOKUP($B193,Table3[],4,FALSE),IF($F193="X",VLOOKUP($B193,Table4[],4,FALSE),VLOOKUP($B193,Table5[],4,FALSE)))))</f>
        <v>[N/A]</v>
      </c>
      <c r="K193" s="5" t="str">
        <f>IF($C193="X",VLOOKUP($B193,Table1[],5,FALSE),IF($D193="X",VLOOKUP($B193,Table2[],5,FALSE),IF($E193="X",VLOOKUP($B193,Table3[],5,FALSE),IF($F193="X",VLOOKUP($B193,Table4[],5,FALSE),VLOOKUP($B193,Table5[],5,FALSE)))))</f>
        <v>[N/A]</v>
      </c>
      <c r="L193" s="5" t="str">
        <f>IF($C193="X",VLOOKUP($B193,Table1[],6,FALSE),IF($D193="X",VLOOKUP($B193,Table2[],6,FALSE),IF($E193="X",VLOOKUP($B193,Table3[],6,FALSE),IF($F193="X",VLOOKUP($B193,Table4[],6,FALSE),VLOOKUP($B193,Table5[],6,FALSE)))))</f>
        <v>[N/A]</v>
      </c>
      <c r="M193" t="s">
        <v>37</v>
      </c>
      <c r="P193" t="s">
        <v>24</v>
      </c>
      <c r="S193" s="89"/>
    </row>
    <row r="194" spans="1:19" ht="30" x14ac:dyDescent="0.25">
      <c r="A194" s="84">
        <v>186</v>
      </c>
      <c r="B194" s="3" t="s">
        <v>210</v>
      </c>
      <c r="C194" s="78" t="str">
        <f>IF(IFERROR(VLOOKUP('Unified Metrics'!B194,Table1[],1,FALSE),"")="","","X")</f>
        <v/>
      </c>
      <c r="D194" s="78" t="str">
        <f>IF(IFERROR(VLOOKUP('Unified Metrics'!B194,Table2[],1,FALSE),"")="","","X")</f>
        <v/>
      </c>
      <c r="E194" s="78" t="str">
        <f>IF(IFERROR(VLOOKUP('Unified Metrics'!B194,Table3[],1,FALSE),"")="","","X")</f>
        <v/>
      </c>
      <c r="F194" s="78" t="str">
        <f>IF(IFERROR(VLOOKUP('Unified Metrics'!B194,Table4[],1,FALSE),"")="","","X")</f>
        <v/>
      </c>
      <c r="G194" s="78" t="str">
        <f>IF(IFERROR(VLOOKUP('Unified Metrics'!B194,Table5[],1,FALSE),"")="","","X")</f>
        <v>X</v>
      </c>
      <c r="H194" s="5" t="str">
        <f>IF(C194="X",VLOOKUP(B194,Table1[],2,FALSE),IF(D194="X",VLOOKUP(B194,Table2[],2,FALSE),IF(E194="X",VLOOKUP(B194,Table3[],2,FALSE),IF(F194="X",VLOOKUP(B194,Table4[],2,FALSE),VLOOKUP(B194,Table5[],2,FALSE)))))</f>
        <v>The list of codes corresponding to graduation honors.</v>
      </c>
      <c r="I194" s="5" t="str">
        <f>IF($C194="X",VLOOKUP($B194,Table1[],3,FALSE),IF($D194="X",VLOOKUP($B194,Table2[],3,FALSE),IF($E194="X",VLOOKUP($B194,Table3[],3,FALSE),IF($F194="X",VLOOKUP($B194,Table4[],3,FALSE),VLOOKUP($B194,Table5[],3,FALSE)))))</f>
        <v>[N/A]</v>
      </c>
      <c r="J194" s="5" t="str">
        <f>IF($C194="X",VLOOKUP($B194,Table1[],4,FALSE),IF($D194="X",VLOOKUP($B194,Table2[],4,FALSE),IF($E194="X",VLOOKUP($B194,Table3[],4,FALSE),IF($F194="X",VLOOKUP($B194,Table4[],4,FALSE),VLOOKUP($B194,Table5[],4,FALSE)))))</f>
        <v>[N/A]</v>
      </c>
      <c r="K194" s="5" t="str">
        <f>IF($C194="X",VLOOKUP($B194,Table1[],5,FALSE),IF($D194="X",VLOOKUP($B194,Table2[],5,FALSE),IF($E194="X",VLOOKUP($B194,Table3[],5,FALSE),IF($F194="X",VLOOKUP($B194,Table4[],5,FALSE),VLOOKUP($B194,Table5[],5,FALSE)))))</f>
        <v>[N/A]</v>
      </c>
      <c r="L194" s="5" t="str">
        <f>IF($C194="X",VLOOKUP($B194,Table1[],6,FALSE),IF($D194="X",VLOOKUP($B194,Table2[],6,FALSE),IF($E194="X",VLOOKUP($B194,Table3[],6,FALSE),IF($F194="X",VLOOKUP($B194,Table4[],6,FALSE),VLOOKUP($B194,Table5[],6,FALSE)))))</f>
        <v>[N/A]</v>
      </c>
      <c r="M194" t="s">
        <v>37</v>
      </c>
      <c r="P194" t="s">
        <v>24</v>
      </c>
      <c r="S194" s="89"/>
    </row>
    <row r="195" spans="1:19" x14ac:dyDescent="0.25">
      <c r="A195" s="84">
        <v>187</v>
      </c>
      <c r="B195" s="3" t="s">
        <v>211</v>
      </c>
      <c r="C195" s="78" t="str">
        <f>IF(IFERROR(VLOOKUP('Unified Metrics'!B195,Table1[],1,FALSE),"")="","","X")</f>
        <v>X</v>
      </c>
      <c r="D195" s="78" t="str">
        <f>IF(IFERROR(VLOOKUP('Unified Metrics'!B195,Table2[],1,FALSE),"")="","","X")</f>
        <v>X</v>
      </c>
      <c r="E195" s="78" t="str">
        <f>IF(IFERROR(VLOOKUP('Unified Metrics'!B195,Table3[],1,FALSE),"")="","","X")</f>
        <v>X</v>
      </c>
      <c r="F195" s="78" t="str">
        <f>IF(IFERROR(VLOOKUP('Unified Metrics'!B195,Table4[],1,FALSE),"")="","","X")</f>
        <v/>
      </c>
      <c r="G195" s="78" t="str">
        <f>IF(IFERROR(VLOOKUP('Unified Metrics'!B195,Table5[],1,FALSE),"")="","","X")</f>
        <v>X</v>
      </c>
      <c r="H195" s="5" t="str">
        <f>IF(C195="X",VLOOKUP(B195,Table1[],2,FALSE),IF(D195="X",VLOOKUP(B195,Table2[],2,FALSE),IF(E195="X",VLOOKUP(B195,Table3[],2,FALSE),IF(F195="X",VLOOKUP(B195,Table4[],2,FALSE),VLOOKUP(B195,Table5[],2,FALSE)))))</f>
        <v>The year in which the student graduated high school</v>
      </c>
      <c r="I195" s="5" t="str">
        <f>IF($C195="X",VLOOKUP($B195,Table1[],3,FALSE),IF($D195="X",VLOOKUP($B195,Table2[],3,FALSE),IF($E195="X",VLOOKUP($B195,Table3[],3,FALSE),IF($F195="X",VLOOKUP($B195,Table4[],3,FALSE),VLOOKUP($B195,Table5[],3,FALSE)))))</f>
        <v>[N/A]</v>
      </c>
      <c r="J195" s="5" t="str">
        <f>IF($C195="X",VLOOKUP($B195,Table1[],4,FALSE),IF($D195="X",VLOOKUP($B195,Table2[],4,FALSE),IF($E195="X",VLOOKUP($B195,Table3[],4,FALSE),IF($F195="X",VLOOKUP($B195,Table4[],4,FALSE),VLOOKUP($B195,Table5[],4,FALSE)))))</f>
        <v>[N/A]</v>
      </c>
      <c r="K195" s="5" t="str">
        <f>IF($C195="X",VLOOKUP($B195,Table1[],5,FALSE),IF($D195="X",VLOOKUP($B195,Table2[],5,FALSE),IF($E195="X",VLOOKUP($B195,Table3[],5,FALSE),IF($F195="X",VLOOKUP($B195,Table4[],5,FALSE),VLOOKUP($B195,Table5[],5,FALSE)))))</f>
        <v>[N/A]</v>
      </c>
      <c r="L195" s="5" t="str">
        <f>IF($C195="X",VLOOKUP($B195,Table1[],6,FALSE),IF($D195="X",VLOOKUP($B195,Table2[],6,FALSE),IF($E195="X",VLOOKUP($B195,Table3[],6,FALSE),IF($F195="X",VLOOKUP($B195,Table4[],6,FALSE),VLOOKUP($B195,Table5[],6,FALSE)))))</f>
        <v>[N/A]</v>
      </c>
      <c r="M195" t="s">
        <v>37</v>
      </c>
      <c r="P195" t="s">
        <v>24</v>
      </c>
      <c r="S195" s="89"/>
    </row>
    <row r="196" spans="1:19" x14ac:dyDescent="0.25">
      <c r="A196" s="84">
        <v>188</v>
      </c>
      <c r="B196" s="3" t="s">
        <v>212</v>
      </c>
      <c r="C196" s="78" t="str">
        <f>IF(IFERROR(VLOOKUP('Unified Metrics'!B196,Table1[],1,FALSE),"")="","","X")</f>
        <v/>
      </c>
      <c r="D196" s="78" t="str">
        <f>IF(IFERROR(VLOOKUP('Unified Metrics'!B196,Table2[],1,FALSE),"")="","","X")</f>
        <v/>
      </c>
      <c r="E196" s="78" t="str">
        <f>IF(IFERROR(VLOOKUP('Unified Metrics'!B196,Table3[],1,FALSE),"")="","","X")</f>
        <v>X</v>
      </c>
      <c r="F196" s="78" t="str">
        <f>IF(IFERROR(VLOOKUP('Unified Metrics'!B196,Table4[],1,FALSE),"")="","","X")</f>
        <v/>
      </c>
      <c r="G196" s="78" t="str">
        <f>IF(IFERROR(VLOOKUP('Unified Metrics'!B196,Table5[],1,FALSE),"")="","","X")</f>
        <v/>
      </c>
      <c r="H196" s="5" t="str">
        <f>IF(C196="X",VLOOKUP(B196,Table1[],2,FALSE),IF(D196="X",VLOOKUP(B196,Table2[],2,FALSE),IF(E196="X",VLOOKUP(B196,Table3[],2,FALSE),IF(F196="X",VLOOKUP(B196,Table4[],2,FALSE),VLOOKUP(B196,Table5[],2,FALSE)))))</f>
        <v>TBD</v>
      </c>
      <c r="I196" s="5" t="str">
        <f>IF($C196="X",VLOOKUP($B196,Table1[],3,FALSE),IF($D196="X",VLOOKUP($B196,Table2[],3,FALSE),IF($E196="X",VLOOKUP($B196,Table3[],3,FALSE),IF($F196="X",VLOOKUP($B196,Table4[],3,FALSE),VLOOKUP($B196,Table5[],3,FALSE)))))</f>
        <v>TBD</v>
      </c>
      <c r="J196" s="5" t="str">
        <f>IF($C196="X",VLOOKUP($B196,Table1[],4,FALSE),IF($D196="X",VLOOKUP($B196,Table2[],4,FALSE),IF($E196="X",VLOOKUP($B196,Table3[],4,FALSE),IF($F196="X",VLOOKUP($B196,Table4[],4,FALSE),VLOOKUP($B196,Table5[],4,FALSE)))))</f>
        <v>TBD</v>
      </c>
      <c r="K196" s="5" t="str">
        <f>IF($C196="X",VLOOKUP($B196,Table1[],5,FALSE),IF($D196="X",VLOOKUP($B196,Table2[],5,FALSE),IF($E196="X",VLOOKUP($B196,Table3[],5,FALSE),IF($F196="X",VLOOKUP($B196,Table4[],5,FALSE),VLOOKUP($B196,Table5[],5,FALSE)))))</f>
        <v>TBD</v>
      </c>
      <c r="L196" s="5" t="str">
        <f>IF($C196="X",VLOOKUP($B196,Table1[],6,FALSE),IF($D196="X",VLOOKUP($B196,Table2[],6,FALSE),IF($E196="X",VLOOKUP($B196,Table3[],6,FALSE),IF($F196="X",VLOOKUP($B196,Table4[],6,FALSE),VLOOKUP($B196,Table5[],6,FALSE)))))</f>
        <v>TBD</v>
      </c>
    </row>
    <row r="197" spans="1:19" ht="60" x14ac:dyDescent="0.25">
      <c r="A197" s="84">
        <v>189</v>
      </c>
      <c r="B197" s="3" t="s">
        <v>213</v>
      </c>
      <c r="C197" s="78" t="str">
        <f>IF(IFERROR(VLOOKUP('Unified Metrics'!B197,Table1[],1,FALSE),"")="","","X")</f>
        <v/>
      </c>
      <c r="D197" s="78" t="str">
        <f>IF(IFERROR(VLOOKUP('Unified Metrics'!B197,Table2[],1,FALSE),"")="","","X")</f>
        <v/>
      </c>
      <c r="E197" s="78" t="str">
        <f>IF(IFERROR(VLOOKUP('Unified Metrics'!B197,Table3[],1,FALSE),"")="","","X")</f>
        <v/>
      </c>
      <c r="F197" s="78" t="str">
        <f>IF(IFERROR(VLOOKUP('Unified Metrics'!B197,Table4[],1,FALSE),"")="","","X")</f>
        <v>X</v>
      </c>
      <c r="G197" s="78" t="str">
        <f>IF(IFERROR(VLOOKUP('Unified Metrics'!B197,Table5[],1,FALSE),"")="","","X")</f>
        <v/>
      </c>
      <c r="H197" s="5" t="str">
        <f>IF(C197="X",VLOOKUP(B197,Table1[],2,FALSE),IF(D197="X",VLOOKUP(B197,Table2[],2,FALSE),IF(E197="X",VLOOKUP(B197,Table3[],2,FALSE),IF(F197="X",VLOOKUP(B197,Table4[],2,FALSE),VLOOKUP(B197,Table5[],2,FALSE)))))</f>
        <v>The cost of instruction for a given section in a selected year and term for the full-time instructor(s) associated with the section.</v>
      </c>
      <c r="I197" s="5" t="str">
        <f>IF($C197="X",VLOOKUP($B197,Table1[],3,FALSE),IF($D197="X",VLOOKUP($B197,Table2[],3,FALSE),IF($E197="X",VLOOKUP($B197,Table3[],3,FALSE),IF($F197="X",VLOOKUP($B197,Table4[],3,FALSE),VLOOKUP($B197,Table5[],3,FALSE)))))</f>
        <v>[N/A]</v>
      </c>
      <c r="J197" s="5" t="str">
        <f>IF($C197="X",VLOOKUP($B197,Table1[],4,FALSE),IF($D197="X",VLOOKUP($B197,Table2[],4,FALSE),IF($E197="X",VLOOKUP($B197,Table3[],4,FALSE),IF($F197="X",VLOOKUP($B197,Table4[],4,FALSE),VLOOKUP($B197,Table5[],4,FALSE)))))</f>
        <v>[N/A]</v>
      </c>
      <c r="K197" s="5" t="str">
        <f>IF($C197="X",VLOOKUP($B197,Table1[],5,FALSE),IF($D197="X",VLOOKUP($B197,Table2[],5,FALSE),IF($E197="X",VLOOKUP($B197,Table3[],5,FALSE),IF($F197="X",VLOOKUP($B197,Table4[],5,FALSE),VLOOKUP($B197,Table5[],5,FALSE)))))</f>
        <v>[N/A]</v>
      </c>
      <c r="L197" s="5" t="str">
        <f>IF($C197="X",VLOOKUP($B197,Table1[],6,FALSE),IF($D197="X",VLOOKUP($B197,Table2[],6,FALSE),IF($E197="X",VLOOKUP($B197,Table3[],6,FALSE),IF($F197="X",VLOOKUP($B197,Table4[],6,FALSE),VLOOKUP($B197,Table5[],6,FALSE)))))</f>
        <v>Related Elements: [Instructional Cost, Total], [Instructional Cost, PT], [Instructional Cost, OL]</v>
      </c>
      <c r="M197" t="s">
        <v>23</v>
      </c>
      <c r="P197" t="s">
        <v>24</v>
      </c>
      <c r="S197" s="89"/>
    </row>
    <row r="198" spans="1:19" ht="60" x14ac:dyDescent="0.25">
      <c r="A198" s="84">
        <v>190</v>
      </c>
      <c r="B198" s="3" t="s">
        <v>214</v>
      </c>
      <c r="C198" s="78" t="str">
        <f>IF(IFERROR(VLOOKUP('Unified Metrics'!B198,Table1[],1,FALSE),"")="","","X")</f>
        <v/>
      </c>
      <c r="D198" s="78" t="str">
        <f>IF(IFERROR(VLOOKUP('Unified Metrics'!B198,Table2[],1,FALSE),"")="","","X")</f>
        <v/>
      </c>
      <c r="E198" s="78" t="str">
        <f>IF(IFERROR(VLOOKUP('Unified Metrics'!B198,Table3[],1,FALSE),"")="","","X")</f>
        <v/>
      </c>
      <c r="F198" s="78" t="str">
        <f>IF(IFERROR(VLOOKUP('Unified Metrics'!B198,Table4[],1,FALSE),"")="","","X")</f>
        <v>X</v>
      </c>
      <c r="G198" s="78" t="str">
        <f>IF(IFERROR(VLOOKUP('Unified Metrics'!B198,Table5[],1,FALSE),"")="","","X")</f>
        <v/>
      </c>
      <c r="H198" s="5" t="str">
        <f>IF(C198="X",VLOOKUP(B198,Table1[],2,FALSE),IF(D198="X",VLOOKUP(B198,Table2[],2,FALSE),IF(E198="X",VLOOKUP(B198,Table3[],2,FALSE),IF(F198="X",VLOOKUP(B198,Table4[],2,FALSE),VLOOKUP(B198,Table5[],2,FALSE)))))</f>
        <v>The cost of instruction for a given section in a selected year and term for the OL-time instructor(s) associated with the section.</v>
      </c>
      <c r="I198" s="5" t="str">
        <f>IF($C198="X",VLOOKUP($B198,Table1[],3,FALSE),IF($D198="X",VLOOKUP($B198,Table2[],3,FALSE),IF($E198="X",VLOOKUP($B198,Table3[],3,FALSE),IF($F198="X",VLOOKUP($B198,Table4[],3,FALSE),VLOOKUP($B198,Table5[],3,FALSE)))))</f>
        <v>[N/A]</v>
      </c>
      <c r="J198" s="5" t="str">
        <f>IF($C198="X",VLOOKUP($B198,Table1[],4,FALSE),IF($D198="X",VLOOKUP($B198,Table2[],4,FALSE),IF($E198="X",VLOOKUP($B198,Table3[],4,FALSE),IF($F198="X",VLOOKUP($B198,Table4[],4,FALSE),VLOOKUP($B198,Table5[],4,FALSE)))))</f>
        <v>[N/A]</v>
      </c>
      <c r="K198" s="5" t="str">
        <f>IF($C198="X",VLOOKUP($B198,Table1[],5,FALSE),IF($D198="X",VLOOKUP($B198,Table2[],5,FALSE),IF($E198="X",VLOOKUP($B198,Table3[],5,FALSE),IF($F198="X",VLOOKUP($B198,Table4[],5,FALSE),VLOOKUP($B198,Table5[],5,FALSE)))))</f>
        <v>[N/A]</v>
      </c>
      <c r="L198" s="5" t="str">
        <f>IF($C198="X",VLOOKUP($B198,Table1[],6,FALSE),IF($D198="X",VLOOKUP($B198,Table2[],6,FALSE),IF($E198="X",VLOOKUP($B198,Table3[],6,FALSE),IF($F198="X",VLOOKUP($B198,Table4[],6,FALSE),VLOOKUP($B198,Table5[],6,FALSE)))))</f>
        <v>Related Elements: [Instructional Cost, FT], [Instructional Cost, PT], [Instructional Cost, Total]</v>
      </c>
      <c r="M198" t="s">
        <v>23</v>
      </c>
      <c r="P198" t="s">
        <v>24</v>
      </c>
      <c r="S198" s="89"/>
    </row>
    <row r="199" spans="1:19" ht="60" x14ac:dyDescent="0.25">
      <c r="A199" s="84">
        <v>191</v>
      </c>
      <c r="B199" s="3" t="s">
        <v>215</v>
      </c>
      <c r="C199" s="78" t="str">
        <f>IF(IFERROR(VLOOKUP('Unified Metrics'!B199,Table1[],1,FALSE),"")="","","X")</f>
        <v/>
      </c>
      <c r="D199" s="78" t="str">
        <f>IF(IFERROR(VLOOKUP('Unified Metrics'!B199,Table2[],1,FALSE),"")="","","X")</f>
        <v/>
      </c>
      <c r="E199" s="78" t="str">
        <f>IF(IFERROR(VLOOKUP('Unified Metrics'!B199,Table3[],1,FALSE),"")="","","X")</f>
        <v/>
      </c>
      <c r="F199" s="78" t="str">
        <f>IF(IFERROR(VLOOKUP('Unified Metrics'!B199,Table4[],1,FALSE),"")="","","X")</f>
        <v>X</v>
      </c>
      <c r="G199" s="78" t="str">
        <f>IF(IFERROR(VLOOKUP('Unified Metrics'!B199,Table5[],1,FALSE),"")="","","X")</f>
        <v/>
      </c>
      <c r="H199" s="5" t="str">
        <f>IF(C199="X",VLOOKUP(B199,Table1[],2,FALSE),IF(D199="X",VLOOKUP(B199,Table2[],2,FALSE),IF(E199="X",VLOOKUP(B199,Table3[],2,FALSE),IF(F199="X",VLOOKUP(B199,Table4[],2,FALSE),VLOOKUP(B199,Table5[],2,FALSE)))))</f>
        <v>The cost of instruction for a given section in a selected year and term for the Part-time instructor(s) associated with the section.</v>
      </c>
      <c r="I199" s="5" t="str">
        <f>IF($C199="X",VLOOKUP($B199,Table1[],3,FALSE),IF($D199="X",VLOOKUP($B199,Table2[],3,FALSE),IF($E199="X",VLOOKUP($B199,Table3[],3,FALSE),IF($F199="X",VLOOKUP($B199,Table4[],3,FALSE),VLOOKUP($B199,Table5[],3,FALSE)))))</f>
        <v>[N/A]</v>
      </c>
      <c r="J199" s="5" t="str">
        <f>IF($C199="X",VLOOKUP($B199,Table1[],4,FALSE),IF($D199="X",VLOOKUP($B199,Table2[],4,FALSE),IF($E199="X",VLOOKUP($B199,Table3[],4,FALSE),IF($F199="X",VLOOKUP($B199,Table4[],4,FALSE),VLOOKUP($B199,Table5[],4,FALSE)))))</f>
        <v>[N/A]</v>
      </c>
      <c r="K199" s="5" t="str">
        <f>IF($C199="X",VLOOKUP($B199,Table1[],5,FALSE),IF($D199="X",VLOOKUP($B199,Table2[],5,FALSE),IF($E199="X",VLOOKUP($B199,Table3[],5,FALSE),IF($F199="X",VLOOKUP($B199,Table4[],5,FALSE),VLOOKUP($B199,Table5[],5,FALSE)))))</f>
        <v>[N/A]</v>
      </c>
      <c r="L199" s="5" t="str">
        <f>IF($C199="X",VLOOKUP($B199,Table1[],6,FALSE),IF($D199="X",VLOOKUP($B199,Table2[],6,FALSE),IF($E199="X",VLOOKUP($B199,Table3[],6,FALSE),IF($F199="X",VLOOKUP($B199,Table4[],6,FALSE),VLOOKUP($B199,Table5[],6,FALSE)))))</f>
        <v>Related Elements: [Instructional Cost, FT], [Instructional Cost, Total], [Instructional Cost, OL]</v>
      </c>
      <c r="M199" t="s">
        <v>23</v>
      </c>
      <c r="P199" t="s">
        <v>24</v>
      </c>
      <c r="S199" s="89"/>
    </row>
    <row r="200" spans="1:19" ht="60" x14ac:dyDescent="0.25">
      <c r="A200" s="84">
        <v>192</v>
      </c>
      <c r="B200" s="3" t="s">
        <v>216</v>
      </c>
      <c r="C200" s="78" t="str">
        <f>IF(IFERROR(VLOOKUP('Unified Metrics'!B200,Table1[],1,FALSE),"")="","","X")</f>
        <v/>
      </c>
      <c r="D200" s="78" t="str">
        <f>IF(IFERROR(VLOOKUP('Unified Metrics'!B200,Table2[],1,FALSE),"")="","","X")</f>
        <v/>
      </c>
      <c r="E200" s="78" t="str">
        <f>IF(IFERROR(VLOOKUP('Unified Metrics'!B200,Table3[],1,FALSE),"")="","","X")</f>
        <v/>
      </c>
      <c r="F200" s="78" t="str">
        <f>IF(IFERROR(VLOOKUP('Unified Metrics'!B200,Table4[],1,FALSE),"")="","","X")</f>
        <v>X</v>
      </c>
      <c r="G200" s="78" t="str">
        <f>IF(IFERROR(VLOOKUP('Unified Metrics'!B200,Table5[],1,FALSE),"")="","","X")</f>
        <v/>
      </c>
      <c r="H200" s="5" t="str">
        <f>IF(C200="X",VLOOKUP(B200,Table1[],2,FALSE),IF(D200="X",VLOOKUP(B200,Table2[],2,FALSE),IF(E200="X",VLOOKUP(B200,Table3[],2,FALSE),IF(F200="X",VLOOKUP(B200,Table4[],2,FALSE),VLOOKUP(B200,Table5[],2,FALSE)))))</f>
        <v>The cost of instruction for a given section in a selected year and term for the full-time, part-time, and overlaod instructor(s) associated with the section.</v>
      </c>
      <c r="I200" s="5" t="str">
        <f>IF($C200="X",VLOOKUP($B200,Table1[],3,FALSE),IF($D200="X",VLOOKUP($B200,Table2[],3,FALSE),IF($E200="X",VLOOKUP($B200,Table3[],3,FALSE),IF($F200="X",VLOOKUP($B200,Table4[],3,FALSE),VLOOKUP($B200,Table5[],3,FALSE)))))</f>
        <v>[N/A]</v>
      </c>
      <c r="J200" s="5" t="str">
        <f>IF($C200="X",VLOOKUP($B200,Table1[],4,FALSE),IF($D200="X",VLOOKUP($B200,Table2[],4,FALSE),IF($E200="X",VLOOKUP($B200,Table3[],4,FALSE),IF($F200="X",VLOOKUP($B200,Table4[],4,FALSE),VLOOKUP($B200,Table5[],4,FALSE)))))</f>
        <v>[N/A]</v>
      </c>
      <c r="K200" s="5" t="str">
        <f>IF($C200="X",VLOOKUP($B200,Table1[],5,FALSE),IF($D200="X",VLOOKUP($B200,Table2[],5,FALSE),IF($E200="X",VLOOKUP($B200,Table3[],5,FALSE),IF($F200="X",VLOOKUP($B200,Table4[],5,FALSE),VLOOKUP($B200,Table5[],5,FALSE)))))</f>
        <v>[N/A]</v>
      </c>
      <c r="L200" s="5" t="str">
        <f>IF($C200="X",VLOOKUP($B200,Table1[],6,FALSE),IF($D200="X",VLOOKUP($B200,Table2[],6,FALSE),IF($E200="X",VLOOKUP($B200,Table3[],6,FALSE),IF($F200="X",VLOOKUP($B200,Table4[],6,FALSE),VLOOKUP($B200,Table5[],6,FALSE)))))</f>
        <v>Related Elements: [Instructional Cost, FT], [Instructional Cost, PT], [Instructional Cost, OL]</v>
      </c>
      <c r="M200" t="s">
        <v>23</v>
      </c>
      <c r="P200" t="s">
        <v>24</v>
      </c>
      <c r="S200" s="89"/>
    </row>
    <row r="201" spans="1:19" ht="60" x14ac:dyDescent="0.25">
      <c r="A201" s="84">
        <v>193</v>
      </c>
      <c r="B201" s="3" t="s">
        <v>217</v>
      </c>
      <c r="C201" s="78" t="str">
        <f>IF(IFERROR(VLOOKUP('Unified Metrics'!B201,Table1[],1,FALSE),"")="","","X")</f>
        <v/>
      </c>
      <c r="D201" s="78" t="str">
        <f>IF(IFERROR(VLOOKUP('Unified Metrics'!B201,Table2[],1,FALSE),"")="","","X")</f>
        <v/>
      </c>
      <c r="E201" s="78" t="str">
        <f>IF(IFERROR(VLOOKUP('Unified Metrics'!B201,Table3[],1,FALSE),"")="","","X")</f>
        <v/>
      </c>
      <c r="F201" s="78" t="str">
        <f>IF(IFERROR(VLOOKUP('Unified Metrics'!B201,Table4[],1,FALSE),"")="","","X")</f>
        <v>X</v>
      </c>
      <c r="G201" s="78" t="str">
        <f>IF(IFERROR(VLOOKUP('Unified Metrics'!B201,Table5[],1,FALSE),"")="","","X")</f>
        <v/>
      </c>
      <c r="H201" s="5" t="str">
        <f>IF(C201="X",VLOOKUP(B201,Table1[],2,FALSE),IF(D201="X",VLOOKUP(B201,Table2[],2,FALSE),IF(E201="X",VLOOKUP(B201,Table3[],2,FALSE),IF(F201="X",VLOOKUP(B201,Table4[],2,FALSE),VLOOKUP(B201,Table5[],2,FALSE)))))</f>
        <v>The instructional lecture hour equivalent (LHE) for a given section for the full-time instructor(s) associated with the section.</v>
      </c>
      <c r="I201" s="5" t="str">
        <f>IF($C201="X",VLOOKUP($B201,Table1[],3,FALSE),IF($D201="X",VLOOKUP($B201,Table2[],3,FALSE),IF($E201="X",VLOOKUP($B201,Table3[],3,FALSE),IF($F201="X",VLOOKUP($B201,Table4[],3,FALSE),VLOOKUP($B201,Table5[],3,FALSE)))))</f>
        <v>[N/A]</v>
      </c>
      <c r="J201" s="5" t="str">
        <f>IF($C201="X",VLOOKUP($B201,Table1[],4,FALSE),IF($D201="X",VLOOKUP($B201,Table2[],4,FALSE),IF($E201="X",VLOOKUP($B201,Table3[],4,FALSE),IF($F201="X",VLOOKUP($B201,Table4[],4,FALSE),VLOOKUP($B201,Table5[],4,FALSE)))))</f>
        <v>[N/A]</v>
      </c>
      <c r="K201" s="5" t="str">
        <f>IF($C201="X",VLOOKUP($B201,Table1[],5,FALSE),IF($D201="X",VLOOKUP($B201,Table2[],5,FALSE),IF($E201="X",VLOOKUP($B201,Table3[],5,FALSE),IF($F201="X",VLOOKUP($B201,Table4[],5,FALSE),VLOOKUP($B201,Table5[],5,FALSE)))))</f>
        <v>[N/A]</v>
      </c>
      <c r="L201" s="5" t="str">
        <f>IF($C201="X",VLOOKUP($B201,Table1[],6,FALSE),IF($D201="X",VLOOKUP($B201,Table2[],6,FALSE),IF($E201="X",VLOOKUP($B201,Table3[],6,FALSE),IF($F201="X",VLOOKUP($B201,Table4[],6,FALSE),VLOOKUP($B201,Table5[],6,FALSE)))))</f>
        <v>Related Elements: [Instructional LHE, Total], [Instructional LHE, PT], [Instructional LHE, OL]</v>
      </c>
      <c r="M201" t="s">
        <v>23</v>
      </c>
      <c r="P201" t="s">
        <v>24</v>
      </c>
      <c r="S201" s="89"/>
    </row>
    <row r="202" spans="1:19" ht="60" x14ac:dyDescent="0.25">
      <c r="A202" s="84">
        <v>194</v>
      </c>
      <c r="B202" s="3" t="s">
        <v>218</v>
      </c>
      <c r="C202" s="78" t="str">
        <f>IF(IFERROR(VLOOKUP('Unified Metrics'!B202,Table1[],1,FALSE),"")="","","X")</f>
        <v/>
      </c>
      <c r="D202" s="78" t="str">
        <f>IF(IFERROR(VLOOKUP('Unified Metrics'!B202,Table2[],1,FALSE),"")="","","X")</f>
        <v/>
      </c>
      <c r="E202" s="78" t="str">
        <f>IF(IFERROR(VLOOKUP('Unified Metrics'!B202,Table3[],1,FALSE),"")="","","X")</f>
        <v/>
      </c>
      <c r="F202" s="78" t="str">
        <f>IF(IFERROR(VLOOKUP('Unified Metrics'!B202,Table4[],1,FALSE),"")="","","X")</f>
        <v>X</v>
      </c>
      <c r="G202" s="78" t="str">
        <f>IF(IFERROR(VLOOKUP('Unified Metrics'!B202,Table5[],1,FALSE),"")="","","X")</f>
        <v/>
      </c>
      <c r="H202" s="5" t="str">
        <f>IF(C202="X",VLOOKUP(B202,Table1[],2,FALSE),IF(D202="X",VLOOKUP(B202,Table2[],2,FALSE),IF(E202="X",VLOOKUP(B202,Table3[],2,FALSE),IF(F202="X",VLOOKUP(B202,Table4[],2,FALSE),VLOOKUP(B202,Table5[],2,FALSE)))))</f>
        <v>The instructional lecture hour equivalent (LHE) for a given section for the overload instructor(s) associated with the section.</v>
      </c>
      <c r="I202" s="5" t="str">
        <f>IF($C202="X",VLOOKUP($B202,Table1[],3,FALSE),IF($D202="X",VLOOKUP($B202,Table2[],3,FALSE),IF($E202="X",VLOOKUP($B202,Table3[],3,FALSE),IF($F202="X",VLOOKUP($B202,Table4[],3,FALSE),VLOOKUP($B202,Table5[],3,FALSE)))))</f>
        <v>[N/A]</v>
      </c>
      <c r="J202" s="5" t="str">
        <f>IF($C202="X",VLOOKUP($B202,Table1[],4,FALSE),IF($D202="X",VLOOKUP($B202,Table2[],4,FALSE),IF($E202="X",VLOOKUP($B202,Table3[],4,FALSE),IF($F202="X",VLOOKUP($B202,Table4[],4,FALSE),VLOOKUP($B202,Table5[],4,FALSE)))))</f>
        <v>[N/A]</v>
      </c>
      <c r="K202" s="5" t="str">
        <f>IF($C202="X",VLOOKUP($B202,Table1[],5,FALSE),IF($D202="X",VLOOKUP($B202,Table2[],5,FALSE),IF($E202="X",VLOOKUP($B202,Table3[],5,FALSE),IF($F202="X",VLOOKUP($B202,Table4[],5,FALSE),VLOOKUP($B202,Table5[],5,FALSE)))))</f>
        <v>[N/A]</v>
      </c>
      <c r="L202" s="5" t="str">
        <f>IF($C202="X",VLOOKUP($B202,Table1[],6,FALSE),IF($D202="X",VLOOKUP($B202,Table2[],6,FALSE),IF($E202="X",VLOOKUP($B202,Table3[],6,FALSE),IF($F202="X",VLOOKUP($B202,Table4[],6,FALSE),VLOOKUP($B202,Table5[],6,FALSE)))))</f>
        <v>Related Elements: [Instructional LHE, FT], [Instructional LHE, PT], [Instructional LHE, Total]</v>
      </c>
      <c r="M202" t="s">
        <v>23</v>
      </c>
      <c r="P202" t="s">
        <v>24</v>
      </c>
      <c r="S202" s="89"/>
    </row>
    <row r="203" spans="1:19" ht="60" x14ac:dyDescent="0.25">
      <c r="A203" s="84">
        <v>195</v>
      </c>
      <c r="B203" s="3" t="s">
        <v>219</v>
      </c>
      <c r="C203" s="78" t="str">
        <f>IF(IFERROR(VLOOKUP('Unified Metrics'!B203,Table1[],1,FALSE),"")="","","X")</f>
        <v/>
      </c>
      <c r="D203" s="78" t="str">
        <f>IF(IFERROR(VLOOKUP('Unified Metrics'!B203,Table2[],1,FALSE),"")="","","X")</f>
        <v/>
      </c>
      <c r="E203" s="78" t="str">
        <f>IF(IFERROR(VLOOKUP('Unified Metrics'!B203,Table3[],1,FALSE),"")="","","X")</f>
        <v/>
      </c>
      <c r="F203" s="78" t="str">
        <f>IF(IFERROR(VLOOKUP('Unified Metrics'!B203,Table4[],1,FALSE),"")="","","X")</f>
        <v>X</v>
      </c>
      <c r="G203" s="78" t="str">
        <f>IF(IFERROR(VLOOKUP('Unified Metrics'!B203,Table5[],1,FALSE),"")="","","X")</f>
        <v/>
      </c>
      <c r="H203" s="5" t="str">
        <f>IF(C203="X",VLOOKUP(B203,Table1[],2,FALSE),IF(D203="X",VLOOKUP(B203,Table2[],2,FALSE),IF(E203="X",VLOOKUP(B203,Table3[],2,FALSE),IF(F203="X",VLOOKUP(B203,Table4[],2,FALSE),VLOOKUP(B203,Table5[],2,FALSE)))))</f>
        <v>The instructional lecture hour equivalent (LHE) for a given section for the part-time instructor(s) associated with the section.</v>
      </c>
      <c r="I203" s="5" t="str">
        <f>IF($C203="X",VLOOKUP($B203,Table1[],3,FALSE),IF($D203="X",VLOOKUP($B203,Table2[],3,FALSE),IF($E203="X",VLOOKUP($B203,Table3[],3,FALSE),IF($F203="X",VLOOKUP($B203,Table4[],3,FALSE),VLOOKUP($B203,Table5[],3,FALSE)))))</f>
        <v>[N/A]</v>
      </c>
      <c r="J203" s="5" t="str">
        <f>IF($C203="X",VLOOKUP($B203,Table1[],4,FALSE),IF($D203="X",VLOOKUP($B203,Table2[],4,FALSE),IF($E203="X",VLOOKUP($B203,Table3[],4,FALSE),IF($F203="X",VLOOKUP($B203,Table4[],4,FALSE),VLOOKUP($B203,Table5[],4,FALSE)))))</f>
        <v>[N/A]</v>
      </c>
      <c r="K203" s="5" t="str">
        <f>IF($C203="X",VLOOKUP($B203,Table1[],5,FALSE),IF($D203="X",VLOOKUP($B203,Table2[],5,FALSE),IF($E203="X",VLOOKUP($B203,Table3[],5,FALSE),IF($F203="X",VLOOKUP($B203,Table4[],5,FALSE),VLOOKUP($B203,Table5[],5,FALSE)))))</f>
        <v>[N/A]</v>
      </c>
      <c r="L203" s="5" t="str">
        <f>IF($C203="X",VLOOKUP($B203,Table1[],6,FALSE),IF($D203="X",VLOOKUP($B203,Table2[],6,FALSE),IF($E203="X",VLOOKUP($B203,Table3[],6,FALSE),IF($F203="X",VLOOKUP($B203,Table4[],6,FALSE),VLOOKUP($B203,Table5[],6,FALSE)))))</f>
        <v>Related Elements: [Instructional LHE, FT], [Instructional LHE, Total], [Instructional LHE, OL]</v>
      </c>
      <c r="M203" t="s">
        <v>23</v>
      </c>
      <c r="P203" t="s">
        <v>24</v>
      </c>
      <c r="S203" s="89"/>
    </row>
    <row r="204" spans="1:19" ht="60" x14ac:dyDescent="0.25">
      <c r="A204" s="84">
        <v>196</v>
      </c>
      <c r="B204" s="3" t="s">
        <v>220</v>
      </c>
      <c r="C204" s="78" t="str">
        <f>IF(IFERROR(VLOOKUP('Unified Metrics'!B204,Table1[],1,FALSE),"")="","","X")</f>
        <v/>
      </c>
      <c r="D204" s="78" t="str">
        <f>IF(IFERROR(VLOOKUP('Unified Metrics'!B204,Table2[],1,FALSE),"")="","","X")</f>
        <v/>
      </c>
      <c r="E204" s="78" t="str">
        <f>IF(IFERROR(VLOOKUP('Unified Metrics'!B204,Table3[],1,FALSE),"")="","","X")</f>
        <v/>
      </c>
      <c r="F204" s="78" t="str">
        <f>IF(IFERROR(VLOOKUP('Unified Metrics'!B204,Table4[],1,FALSE),"")="","","X")</f>
        <v>X</v>
      </c>
      <c r="G204" s="78" t="str">
        <f>IF(IFERROR(VLOOKUP('Unified Metrics'!B204,Table5[],1,FALSE),"")="","","X")</f>
        <v/>
      </c>
      <c r="H204" s="5" t="str">
        <f>IF(C204="X",VLOOKUP(B204,Table1[],2,FALSE),IF(D204="X",VLOOKUP(B204,Table2[],2,FALSE),IF(E204="X",VLOOKUP(B204,Table3[],2,FALSE),IF(F204="X",VLOOKUP(B204,Table4[],2,FALSE),VLOOKUP(B204,Table5[],2,FALSE)))))</f>
        <v>The total instructional lecture hour equivalent (LHE) for a given section for full-time, part-time, and overload instructor(s) associated with the section</v>
      </c>
      <c r="I204" s="5" t="str">
        <f>IF($C204="X",VLOOKUP($B204,Table1[],3,FALSE),IF($D204="X",VLOOKUP($B204,Table2[],3,FALSE),IF($E204="X",VLOOKUP($B204,Table3[],3,FALSE),IF($F204="X",VLOOKUP($B204,Table4[],3,FALSE),VLOOKUP($B204,Table5[],3,FALSE)))))</f>
        <v>Instructional LHE, Total = [Instructional LHE, FT] + [Instructional LHE, PT] + [Instructional LHE, OL]</v>
      </c>
      <c r="J204" s="5" t="str">
        <f>IF($C204="X",VLOOKUP($B204,Table1[],4,FALSE),IF($D204="X",VLOOKUP($B204,Table2[],4,FALSE),IF($E204="X",VLOOKUP($B204,Table3[],4,FALSE),IF($F204="X",VLOOKUP($B204,Table4[],4,FALSE),VLOOKUP($B204,Table5[],4,FALSE)))))</f>
        <v>[N/A]</v>
      </c>
      <c r="K204" s="5" t="str">
        <f>IF($C204="X",VLOOKUP($B204,Table1[],5,FALSE),IF($D204="X",VLOOKUP($B204,Table2[],5,FALSE),IF($E204="X",VLOOKUP($B204,Table3[],5,FALSE),IF($F204="X",VLOOKUP($B204,Table4[],5,FALSE),VLOOKUP($B204,Table5[],5,FALSE)))))</f>
        <v>[N/A]</v>
      </c>
      <c r="L204" s="5" t="str">
        <f>IF($C204="X",VLOOKUP($B204,Table1[],6,FALSE),IF($D204="X",VLOOKUP($B204,Table2[],6,FALSE),IF($E204="X",VLOOKUP($B204,Table3[],6,FALSE),IF($F204="X",VLOOKUP($B204,Table4[],6,FALSE),VLOOKUP($B204,Table5[],6,FALSE)))))</f>
        <v>Related Elements: [Instructional LHE, FT], [Instructional LHE, PT], [Instructional LHE, OL]</v>
      </c>
      <c r="M204" t="s">
        <v>23</v>
      </c>
      <c r="P204" t="s">
        <v>24</v>
      </c>
      <c r="S204" s="89"/>
    </row>
    <row r="205" spans="1:19" ht="90" x14ac:dyDescent="0.25">
      <c r="A205" s="84">
        <v>197</v>
      </c>
      <c r="B205" s="3" t="s">
        <v>221</v>
      </c>
      <c r="C205" s="78" t="str">
        <f>IF(IFERROR(VLOOKUP('Unified Metrics'!B205,Table1[],1,FALSE),"")="","","X")</f>
        <v/>
      </c>
      <c r="D205" s="78" t="str">
        <f>IF(IFERROR(VLOOKUP('Unified Metrics'!B205,Table2[],1,FALSE),"")="","","X")</f>
        <v/>
      </c>
      <c r="E205" s="78" t="str">
        <f>IF(IFERROR(VLOOKUP('Unified Metrics'!B205,Table3[],1,FALSE),"")="","","X")</f>
        <v>X</v>
      </c>
      <c r="F205" s="78" t="str">
        <f>IF(IFERROR(VLOOKUP('Unified Metrics'!B205,Table4[],1,FALSE),"")="","","X")</f>
        <v>X</v>
      </c>
      <c r="G205" s="78" t="str">
        <f>IF(IFERROR(VLOOKUP('Unified Metrics'!B205,Table5[],1,FALSE),"")="","","X")</f>
        <v/>
      </c>
      <c r="H205" s="5" t="str">
        <f>IF(C205="X",VLOOKUP(B205,Table1[],2,FALSE),IF(D205="X",VLOOKUP(B205,Table2[],2,FALSE),IF(E205="X",VLOOKUP(B205,Table3[],2,FALSE),IF(F205="X",VLOOKUP(B205,Table4[],2,FALSE),VLOOKUP(B205,Table5[],2,FALSE)))))</f>
        <v>The method in which the course instruction is delivered to the student</v>
      </c>
      <c r="I205" s="5" t="str">
        <f>IF($C205="X",VLOOKUP($B205,Table1[],3,FALSE),IF($D205="X",VLOOKUP($B205,Table2[],3,FALSE),IF($E205="X",VLOOKUP($B205,Table3[],3,FALSE),IF($F205="X",VLOOKUP($B205,Table4[],3,FALSE),VLOOKUP($B205,Table5[],3,FALSE)))))</f>
        <v>[N/A]</v>
      </c>
      <c r="J205" s="5" t="str">
        <f>IF($C205="X",VLOOKUP($B205,Table1[],4,FALSE),IF($D205="X",VLOOKUP($B205,Table2[],4,FALSE),IF($E205="X",VLOOKUP($B205,Table3[],4,FALSE),IF($F205="X",VLOOKUP($B205,Table4[],4,FALSE),VLOOKUP($B205,Table5[],4,FALSE)))))</f>
        <v xml:space="preserve">     • DIST
     • LECT
     • LAB
     • REMOTE LIVE
     • REMOTE BLENDED
     • etc…</v>
      </c>
      <c r="K205" s="5" t="str">
        <f>IF($C205="X",VLOOKUP($B205,Table1[],5,FALSE),IF($D205="X",VLOOKUP($B205,Table2[],5,FALSE),IF($E205="X",VLOOKUP($B205,Table3[],5,FALSE),IF($F205="X",VLOOKUP($B205,Table4[],5,FALSE),VLOOKUP($B205,Table5[],5,FALSE)))))</f>
        <v>NOTES ON USING THIS ELEMENT: For Non-credit courses, the modelity is extracted from the [Room] data element.</v>
      </c>
      <c r="L205" s="5" t="str">
        <f>IF($C205="X",VLOOKUP($B205,Table1[],6,FALSE),IF($D205="X",VLOOKUP($B205,Table2[],6,FALSE),IF($E205="X",VLOOKUP($B205,Table3[],6,FALSE),IF($F205="X",VLOOKUP($B205,Table4[],6,FALSE),VLOOKUP($B205,Table5[],6,FALSE)))))</f>
        <v>[N/A]</v>
      </c>
      <c r="M205" t="s">
        <v>23</v>
      </c>
      <c r="P205" t="s">
        <v>24</v>
      </c>
      <c r="S205" s="89"/>
    </row>
    <row r="206" spans="1:19" ht="105" x14ac:dyDescent="0.25">
      <c r="A206" s="84">
        <v>198</v>
      </c>
      <c r="B206" s="3" t="s">
        <v>222</v>
      </c>
      <c r="C206" s="78" t="str">
        <f>IF(IFERROR(VLOOKUP('Unified Metrics'!B206,Table1[],1,FALSE),"")="","","X")</f>
        <v/>
      </c>
      <c r="D206" s="78" t="str">
        <f>IF(IFERROR(VLOOKUP('Unified Metrics'!B206,Table2[],1,FALSE),"")="","","X")</f>
        <v/>
      </c>
      <c r="E206" s="78" t="str">
        <f>IF(IFERROR(VLOOKUP('Unified Metrics'!B206,Table3[],1,FALSE),"")="","","X")</f>
        <v>X</v>
      </c>
      <c r="F206" s="78" t="str">
        <f>IF(IFERROR(VLOOKUP('Unified Metrics'!B206,Table4[],1,FALSE),"")="","","X")</f>
        <v>X</v>
      </c>
      <c r="G206" s="78" t="str">
        <f>IF(IFERROR(VLOOKUP('Unified Metrics'!B206,Table5[],1,FALSE),"")="","","X")</f>
        <v/>
      </c>
      <c r="H206" s="5" t="str">
        <f>IF(C206="X",VLOOKUP(B206,Table1[],2,FALSE),IF(D206="X",VLOOKUP(B206,Table2[],2,FALSE),IF(E206="X",VLOOKUP(B206,Table3[],2,FALSE),IF(F206="X",VLOOKUP(B206,Table4[],2,FALSE),VLOOKUP(B206,Table5[],2,FALSE)))))</f>
        <v>The method by which a course is taught.Instructional methods include:</v>
      </c>
      <c r="I206" s="5" t="str">
        <f>IF($C206="X",VLOOKUP($B206,Table1[],3,FALSE),IF($D206="X",VLOOKUP($B206,Table2[],3,FALSE),IF($E206="X",VLOOKUP($B206,Table3[],3,FALSE),IF($F206="X",VLOOKUP($B206,Table4[],3,FALSE),VLOOKUP($B206,Table5[],3,FALSE)))))</f>
        <v>[N/A]</v>
      </c>
      <c r="J206" s="5" t="str">
        <f>IF($C206="X",VLOOKUP($B206,Table1[],4,FALSE),IF($D206="X",VLOOKUP($B206,Table2[],4,FALSE),IF($E206="X",VLOOKUP($B206,Table3[],4,FALSE),IF($F206="X",VLOOKUP($B206,Table4[],4,FALSE),VLOOKUP($B206,Table5[],4,FALSE)))))</f>
        <v xml:space="preserve">     • TR: Traditional (face-to-face)
     • C: Online with Video
     • A: Tech Enhanced
     • I: Online Only
     • H: Hybrid
     • V: Two-Way Video
     • S: Synchronous Online Video</v>
      </c>
      <c r="K206" s="5" t="str">
        <f>IF($C206="X",VLOOKUP($B206,Table1[],5,FALSE),IF($D206="X",VLOOKUP($B206,Table2[],5,FALSE),IF($E206="X",VLOOKUP($B206,Table3[],5,FALSE),IF($F206="X",VLOOKUP($B206,Table4[],5,FALSE),VLOOKUP($B206,Table5[],5,FALSE)))))</f>
        <v>[N/A]</v>
      </c>
      <c r="L206" s="5" t="str">
        <f>IF($C206="X",VLOOKUP($B206,Table1[],6,FALSE),IF($D206="X",VLOOKUP($B206,Table2[],6,FALSE),IF($E206="X",VLOOKUP($B206,Table3[],6,FALSE),IF($F206="X",VLOOKUP($B206,Table4[],6,FALSE),VLOOKUP($B206,Table5[],6,FALSE)))))</f>
        <v>[N/A]</v>
      </c>
      <c r="M206" t="s">
        <v>23</v>
      </c>
      <c r="P206" t="s">
        <v>24</v>
      </c>
      <c r="S206" s="89"/>
    </row>
    <row r="207" spans="1:19" ht="45" x14ac:dyDescent="0.25">
      <c r="A207" s="84">
        <v>199</v>
      </c>
      <c r="B207" s="3" t="s">
        <v>223</v>
      </c>
      <c r="C207" s="78" t="str">
        <f>IF(IFERROR(VLOOKUP('Unified Metrics'!B207,Table1[],1,FALSE),"")="","","X")</f>
        <v/>
      </c>
      <c r="D207" s="78" t="str">
        <f>IF(IFERROR(VLOOKUP('Unified Metrics'!B207,Table2[],1,FALSE),"")="","","X")</f>
        <v/>
      </c>
      <c r="E207" s="78" t="str">
        <f>IF(IFERROR(VLOOKUP('Unified Metrics'!B207,Table3[],1,FALSE),"")="","","X")</f>
        <v>X</v>
      </c>
      <c r="F207" s="78" t="str">
        <f>IF(IFERROR(VLOOKUP('Unified Metrics'!B207,Table4[],1,FALSE),"")="","","X")</f>
        <v>X</v>
      </c>
      <c r="G207" s="78" t="str">
        <f>IF(IFERROR(VLOOKUP('Unified Metrics'!B207,Table5[],1,FALSE),"")="","","X")</f>
        <v/>
      </c>
      <c r="H207" s="5" t="str">
        <f>IF(C207="X",VLOOKUP(B207,Table1[],2,FALSE),IF(D207="X",VLOOKUP(B207,Table2[],2,FALSE),IF(E207="X",VLOOKUP(B207,Table3[],2,FALSE),IF(F207="X",VLOOKUP(B207,Table4[],2,FALSE),VLOOKUP(B207,Table5[],2,FALSE)))))</f>
        <v>Whether the instructor of the course is considered to have a full-time or part-time instructional load for the term.</v>
      </c>
      <c r="I207" s="5" t="str">
        <f>IF($C207="X",VLOOKUP($B207,Table1[],3,FALSE),IF($D207="X",VLOOKUP($B207,Table2[],3,FALSE),IF($E207="X",VLOOKUP($B207,Table3[],3,FALSE),IF($F207="X",VLOOKUP($B207,Table4[],3,FALSE),VLOOKUP($B207,Table5[],3,FALSE)))))</f>
        <v>[N/A]</v>
      </c>
      <c r="J207" s="5" t="str">
        <f>IF($C207="X",VLOOKUP($B207,Table1[],4,FALSE),IF($D207="X",VLOOKUP($B207,Table2[],4,FALSE),IF($E207="X",VLOOKUP($B207,Table3[],4,FALSE),IF($F207="X",VLOOKUP($B207,Table4[],4,FALSE),VLOOKUP($B207,Table5[],4,FALSE)))))</f>
        <v xml:space="preserve">     • Full-Time
     • Part-Time</v>
      </c>
      <c r="K207" s="5" t="str">
        <f>IF($C207="X",VLOOKUP($B207,Table1[],5,FALSE),IF($D207="X",VLOOKUP($B207,Table2[],5,FALSE),IF($E207="X",VLOOKUP($B207,Table3[],5,FALSE),IF($F207="X",VLOOKUP($B207,Table4[],5,FALSE),VLOOKUP($B207,Table5[],5,FALSE)))))</f>
        <v>[N/A]</v>
      </c>
      <c r="L207" s="5" t="str">
        <f>IF($C207="X",VLOOKUP($B207,Table1[],6,FALSE),IF($D207="X",VLOOKUP($B207,Table2[],6,FALSE),IF($E207="X",VLOOKUP($B207,Table3[],6,FALSE),IF($F207="X",VLOOKUP($B207,Table4[],6,FALSE),VLOOKUP($B207,Table5[],6,FALSE)))))</f>
        <v>[N/A]</v>
      </c>
      <c r="M207" t="s">
        <v>23</v>
      </c>
      <c r="P207" t="s">
        <v>24</v>
      </c>
      <c r="S207" s="89"/>
    </row>
    <row r="208" spans="1:19" x14ac:dyDescent="0.25">
      <c r="A208" s="84">
        <v>200</v>
      </c>
      <c r="B208" s="3" t="s">
        <v>224</v>
      </c>
      <c r="C208" s="78" t="str">
        <f>IF(IFERROR(VLOOKUP('Unified Metrics'!B208,Table1[],1,FALSE),"")="","","X")</f>
        <v/>
      </c>
      <c r="D208" s="78" t="str">
        <f>IF(IFERROR(VLOOKUP('Unified Metrics'!B208,Table2[],1,FALSE),"")="","","X")</f>
        <v/>
      </c>
      <c r="E208" s="78" t="str">
        <f>IF(IFERROR(VLOOKUP('Unified Metrics'!B208,Table3[],1,FALSE),"")="","","X")</f>
        <v>X</v>
      </c>
      <c r="F208" s="78" t="str">
        <f>IF(IFERROR(VLOOKUP('Unified Metrics'!B208,Table4[],1,FALSE),"")="","","X")</f>
        <v>X</v>
      </c>
      <c r="G208" s="78" t="str">
        <f>IF(IFERROR(VLOOKUP('Unified Metrics'!B208,Table5[],1,FALSE),"")="","","X")</f>
        <v/>
      </c>
      <c r="H208" s="5" t="str">
        <f>IF(C208="X",VLOOKUP(B208,Table1[],2,FALSE),IF(D208="X",VLOOKUP(B208,Table2[],2,FALSE),IF(E208="X",VLOOKUP(B208,Table3[],2,FALSE),IF(F208="X",VLOOKUP(B208,Table4[],2,FALSE),VLOOKUP(B208,Table5[],2,FALSE)))))</f>
        <v>[N/A]</v>
      </c>
      <c r="I208" s="5" t="str">
        <f>IF($C208="X",VLOOKUP($B208,Table1[],3,FALSE),IF($D208="X",VLOOKUP($B208,Table2[],3,FALSE),IF($E208="X",VLOOKUP($B208,Table3[],3,FALSE),IF($F208="X",VLOOKUP($B208,Table4[],3,FALSE),VLOOKUP($B208,Table5[],3,FALSE)))))</f>
        <v>[N/A]</v>
      </c>
      <c r="J208" s="5" t="str">
        <f>IF($C208="X",VLOOKUP($B208,Table1[],4,FALSE),IF($D208="X",VLOOKUP($B208,Table2[],4,FALSE),IF($E208="X",VLOOKUP($B208,Table3[],4,FALSE),IF($F208="X",VLOOKUP($B208,Table4[],4,FALSE),VLOOKUP($B208,Table5[],4,FALSE)))))</f>
        <v>[N/A]</v>
      </c>
      <c r="K208" s="5" t="str">
        <f>IF($C208="X",VLOOKUP($B208,Table1[],5,FALSE),IF($D208="X",VLOOKUP($B208,Table2[],5,FALSE),IF($E208="X",VLOOKUP($B208,Table3[],5,FALSE),IF($F208="X",VLOOKUP($B208,Table4[],5,FALSE),VLOOKUP($B208,Table5[],5,FALSE)))))</f>
        <v>[N/A]</v>
      </c>
      <c r="L208" s="5" t="str">
        <f>IF($C208="X",VLOOKUP($B208,Table1[],6,FALSE),IF($D208="X",VLOOKUP($B208,Table2[],6,FALSE),IF($E208="X",VLOOKUP($B208,Table3[],6,FALSE),IF($F208="X",VLOOKUP($B208,Table4[],6,FALSE),VLOOKUP($B208,Table5[],6,FALSE)))))</f>
        <v>[N/A]</v>
      </c>
      <c r="M208" t="s">
        <v>23</v>
      </c>
      <c r="P208" t="s">
        <v>24</v>
      </c>
      <c r="S208" s="89"/>
    </row>
    <row r="209" spans="1:19" ht="45" x14ac:dyDescent="0.25">
      <c r="A209" s="84">
        <v>201</v>
      </c>
      <c r="B209" s="3" t="s">
        <v>225</v>
      </c>
      <c r="C209" s="78" t="str">
        <f>IF(IFERROR(VLOOKUP('Unified Metrics'!B209,Table1[],1,FALSE),"")="","","X")</f>
        <v/>
      </c>
      <c r="D209" s="78" t="str">
        <f>IF(IFERROR(VLOOKUP('Unified Metrics'!B209,Table2[],1,FALSE),"")="","","X")</f>
        <v/>
      </c>
      <c r="E209" s="78" t="str">
        <f>IF(IFERROR(VLOOKUP('Unified Metrics'!B209,Table3[],1,FALSE),"")="","","X")</f>
        <v>X</v>
      </c>
      <c r="F209" s="78" t="str">
        <f>IF(IFERROR(VLOOKUP('Unified Metrics'!B209,Table4[],1,FALSE),"")="","","X")</f>
        <v>X</v>
      </c>
      <c r="G209" s="78" t="str">
        <f>IF(IFERROR(VLOOKUP('Unified Metrics'!B209,Table5[],1,FALSE),"")="","","X")</f>
        <v/>
      </c>
      <c r="H209" s="5" t="str">
        <f>IF(C209="X",VLOOKUP(B209,Table1[],2,FALSE),IF(D209="X",VLOOKUP(B209,Table2[],2,FALSE),IF(E209="X",VLOOKUP(B209,Table3[],2,FALSE),IF(F209="X",VLOOKUP(B209,Table4[],2,FALSE),VLOOKUP(B209,Table5[],2,FALSE)))))</f>
        <v>Dimension indicates whether a specific course is or is not associated with CDCP.</v>
      </c>
      <c r="I209" s="5" t="str">
        <f>IF($C209="X",VLOOKUP($B209,Table1[],3,FALSE),IF($D209="X",VLOOKUP($B209,Table2[],3,FALSE),IF($E209="X",VLOOKUP($B209,Table3[],3,FALSE),IF($F209="X",VLOOKUP($B209,Table4[],3,FALSE),VLOOKUP($B209,Table5[],3,FALSE)))))</f>
        <v>[N/A]</v>
      </c>
      <c r="J209" s="5" t="str">
        <f>IF($C209="X",VLOOKUP($B209,Table1[],4,FALSE),IF($D209="X",VLOOKUP($B209,Table2[],4,FALSE),IF($E209="X",VLOOKUP($B209,Table3[],4,FALSE),IF($F209="X",VLOOKUP($B209,Table4[],4,FALSE),VLOOKUP($B209,Table5[],4,FALSE)))))</f>
        <v xml:space="preserve">     • Y = Yes
     • N = No
     • NULL = Unknown, Not Available</v>
      </c>
      <c r="K209" s="5" t="str">
        <f>IF($C209="X",VLOOKUP($B209,Table1[],5,FALSE),IF($D209="X",VLOOKUP($B209,Table2[],5,FALSE),IF($E209="X",VLOOKUP($B209,Table3[],5,FALSE),IF($F209="X",VLOOKUP($B209,Table4[],5,FALSE),VLOOKUP($B209,Table5[],5,FALSE)))))</f>
        <v>[N/A]</v>
      </c>
      <c r="L209" s="5" t="str">
        <f>IF($C209="X",VLOOKUP($B209,Table1[],6,FALSE),IF($D209="X",VLOOKUP($B209,Table2[],6,FALSE),IF($E209="X",VLOOKUP($B209,Table3[],6,FALSE),IF($F209="X",VLOOKUP($B209,Table4[],6,FALSE),VLOOKUP($B209,Table5[],6,FALSE)))))</f>
        <v>[N/A]</v>
      </c>
      <c r="M209" t="s">
        <v>23</v>
      </c>
      <c r="P209" t="s">
        <v>24</v>
      </c>
      <c r="S209" s="89"/>
    </row>
    <row r="210" spans="1:19" ht="45" x14ac:dyDescent="0.25">
      <c r="A210" s="84">
        <v>202</v>
      </c>
      <c r="B210" s="3" t="s">
        <v>226</v>
      </c>
      <c r="C210" s="78" t="str">
        <f>IF(IFERROR(VLOOKUP('Unified Metrics'!B210,Table1[],1,FALSE),"")="","","X")</f>
        <v/>
      </c>
      <c r="D210" s="78" t="str">
        <f>IF(IFERROR(VLOOKUP('Unified Metrics'!B210,Table2[],1,FALSE),"")="","","X")</f>
        <v/>
      </c>
      <c r="E210" s="78" t="str">
        <f>IF(IFERROR(VLOOKUP('Unified Metrics'!B210,Table3[],1,FALSE),"")="","","X")</f>
        <v/>
      </c>
      <c r="F210" s="78" t="str">
        <f>IF(IFERROR(VLOOKUP('Unified Metrics'!B210,Table4[],1,FALSE),"")="","","X")</f>
        <v>X</v>
      </c>
      <c r="G210" s="78" t="str">
        <f>IF(IFERROR(VLOOKUP('Unified Metrics'!B210,Table5[],1,FALSE),"")="","","X")</f>
        <v/>
      </c>
      <c r="H210" s="5" t="str">
        <f>IF(C210="X",VLOOKUP(B210,Table1[],2,FALSE),IF(D210="X",VLOOKUP(B210,Table2[],2,FALSE),IF(E210="X",VLOOKUP(B210,Table3[],2,FALSE),IF(F210="X",VLOOKUP(B210,Table4[],2,FALSE),VLOOKUP(B210,Table5[],2,FALSE)))))</f>
        <v>Independent Study/Work Experience Contact Hours divided by Full-Time Equivalent Faculty</v>
      </c>
      <c r="I210" s="5" t="str">
        <f>IF($C210="X",VLOOKUP($B210,Table1[],3,FALSE),IF($D210="X",VLOOKUP($B210,Table2[],3,FALSE),IF($E210="X",VLOOKUP($B210,Table3[],3,FALSE),IF($F210="X",VLOOKUP($B210,Table4[],3,FALSE),VLOOKUP($B210,Table5[],3,FALSE)))))</f>
        <v>[N/A]</v>
      </c>
      <c r="J210" s="5" t="str">
        <f>IF($C210="X",VLOOKUP($B210,Table1[],4,FALSE),IF($D210="X",VLOOKUP($B210,Table2[],4,FALSE),IF($E210="X",VLOOKUP($B210,Table3[],4,FALSE),IF($F210="X",VLOOKUP($B210,Table4[],4,FALSE),VLOOKUP($B210,Table5[],4,FALSE)))))</f>
        <v>[N/A]</v>
      </c>
      <c r="K210" s="5" t="str">
        <f>IF($C210="X",VLOOKUP($B210,Table1[],5,FALSE),IF($D210="X",VLOOKUP($B210,Table2[],5,FALSE),IF($E210="X",VLOOKUP($B210,Table3[],5,FALSE),IF($F210="X",VLOOKUP($B210,Table4[],5,FALSE),VLOOKUP($B210,Table5[],5,FALSE)))))</f>
        <v>[N/A]</v>
      </c>
      <c r="L210" s="5" t="str">
        <f>IF($C210="X",VLOOKUP($B210,Table1[],6,FALSE),IF($D210="X",VLOOKUP($B210,Table2[],6,FALSE),IF($E210="X",VLOOKUP($B210,Table3[],6,FALSE),IF($F210="X",VLOOKUP($B210,Table4[],6,FALSE),VLOOKUP($B210,Table5[],6,FALSE)))))</f>
        <v>Related Elements: [DSCH/FTEF], [PA/FTEF], [WSCH/FTEF]</v>
      </c>
      <c r="M210" t="s">
        <v>23</v>
      </c>
      <c r="P210" t="s">
        <v>24</v>
      </c>
      <c r="S210" s="89"/>
    </row>
    <row r="211" spans="1:19" x14ac:dyDescent="0.25">
      <c r="A211" s="84">
        <v>203</v>
      </c>
      <c r="B211" s="3" t="s">
        <v>227</v>
      </c>
      <c r="C211" s="78" t="str">
        <f>IF(IFERROR(VLOOKUP('Unified Metrics'!B211,Table1[],1,FALSE),"")="","","X")</f>
        <v/>
      </c>
      <c r="D211" s="78" t="str">
        <f>IF(IFERROR(VLOOKUP('Unified Metrics'!B211,Table2[],1,FALSE),"")="","","X")</f>
        <v/>
      </c>
      <c r="E211" s="78" t="str">
        <f>IF(IFERROR(VLOOKUP('Unified Metrics'!B211,Table3[],1,FALSE),"")="","","X")</f>
        <v>X</v>
      </c>
      <c r="F211" s="78" t="str">
        <f>IF(IFERROR(VLOOKUP('Unified Metrics'!B211,Table4[],1,FALSE),"")="","","X")</f>
        <v>X</v>
      </c>
      <c r="G211" s="78" t="str">
        <f>IF(IFERROR(VLOOKUP('Unified Metrics'!B211,Table5[],1,FALSE),"")="","","X")</f>
        <v/>
      </c>
      <c r="H211" s="5" t="str">
        <f>IF(C211="X",VLOOKUP(B211,Table1[],2,FALSE),IF(D211="X",VLOOKUP(B211,Table2[],2,FALSE),IF(E211="X",VLOOKUP(B211,Table3[],2,FALSE),IF(F211="X",VLOOKUP(B211,Table4[],2,FALSE),VLOOKUP(B211,Table5[],2,FALSE)))))</f>
        <v>Only populated if schedule type = P85</v>
      </c>
      <c r="I211" s="5" t="str">
        <f>IF($C211="X",VLOOKUP($B211,Table1[],3,FALSE),IF($D211="X",VLOOKUP($B211,Table2[],3,FALSE),IF($E211="X",VLOOKUP($B211,Table3[],3,FALSE),IF($F211="X",VLOOKUP($B211,Table4[],3,FALSE),VLOOKUP($B211,Table5[],3,FALSE)))))</f>
        <v>[N/A]</v>
      </c>
      <c r="J211" s="5" t="str">
        <f>IF($C211="X",VLOOKUP($B211,Table1[],4,FALSE),IF($D211="X",VLOOKUP($B211,Table2[],4,FALSE),IF($E211="X",VLOOKUP($B211,Table3[],4,FALSE),IF($F211="X",VLOOKUP($B211,Table4[],4,FALSE),VLOOKUP($B211,Table5[],4,FALSE)))))</f>
        <v>[N/A]</v>
      </c>
      <c r="K211" s="5" t="str">
        <f>IF($C211="X",VLOOKUP($B211,Table1[],5,FALSE),IF($D211="X",VLOOKUP($B211,Table2[],5,FALSE),IF($E211="X",VLOOKUP($B211,Table3[],5,FALSE),IF($F211="X",VLOOKUP($B211,Table4[],5,FALSE),VLOOKUP($B211,Table5[],5,FALSE)))))</f>
        <v>[N/A]</v>
      </c>
      <c r="L211" s="5" t="str">
        <f>IF($C211="X",VLOOKUP($B211,Table1[],6,FALSE),IF($D211="X",VLOOKUP($B211,Table2[],6,FALSE),IF($E211="X",VLOOKUP($B211,Table3[],6,FALSE),IF($F211="X",VLOOKUP($B211,Table4[],6,FALSE),VLOOKUP($B211,Table5[],6,FALSE)))))</f>
        <v>[N/A]</v>
      </c>
      <c r="M211" t="s">
        <v>23</v>
      </c>
      <c r="P211" t="s">
        <v>24</v>
      </c>
      <c r="S211" s="89"/>
    </row>
    <row r="212" spans="1:19" ht="30" x14ac:dyDescent="0.25">
      <c r="A212" s="84">
        <v>204</v>
      </c>
      <c r="B212" s="3" t="s">
        <v>228</v>
      </c>
      <c r="C212" s="78" t="str">
        <f>IF(IFERROR(VLOOKUP('Unified Metrics'!B212,Table1[],1,FALSE),"")="","","X")</f>
        <v/>
      </c>
      <c r="D212" s="78" t="str">
        <f>IF(IFERROR(VLOOKUP('Unified Metrics'!B212,Table2[],1,FALSE),"")="","","X")</f>
        <v/>
      </c>
      <c r="E212" s="78" t="str">
        <f>IF(IFERROR(VLOOKUP('Unified Metrics'!B212,Table3[],1,FALSE),"")="","","X")</f>
        <v>X</v>
      </c>
      <c r="F212" s="78" t="str">
        <f>IF(IFERROR(VLOOKUP('Unified Metrics'!B212,Table4[],1,FALSE),"")="","","X")</f>
        <v>X</v>
      </c>
      <c r="G212" s="78" t="str">
        <f>IF(IFERROR(VLOOKUP('Unified Metrics'!B212,Table5[],1,FALSE),"")="","","X")</f>
        <v/>
      </c>
      <c r="H212" s="5" t="str">
        <f>IF(C212="X",VLOOKUP(B212,Table1[],2,FALSE),IF(D212="X",VLOOKUP(B212,Table2[],2,FALSE),IF(E212="X",VLOOKUP(B212,Table3[],2,FALSE),IF(F212="X",VLOOKUP(B212,Table4[],2,FALSE),VLOOKUP(B212,Table5[],2,FALSE)))))</f>
        <v>Similar to [SNAPSHOT DATE] and [CENSUS DATE], this is a list of the last day to cancel for each term.</v>
      </c>
      <c r="I212" s="5" t="str">
        <f>IF($C212="X",VLOOKUP($B212,Table1[],3,FALSE),IF($D212="X",VLOOKUP($B212,Table2[],3,FALSE),IF($E212="X",VLOOKUP($B212,Table3[],3,FALSE),IF($F212="X",VLOOKUP($B212,Table4[],3,FALSE),VLOOKUP($B212,Table5[],3,FALSE)))))</f>
        <v>[N/A]</v>
      </c>
      <c r="J212" s="5" t="str">
        <f>IF($C212="X",VLOOKUP($B212,Table1[],4,FALSE),IF($D212="X",VLOOKUP($B212,Table2[],4,FALSE),IF($E212="X",VLOOKUP($B212,Table3[],4,FALSE),IF($F212="X",VLOOKUP($B212,Table4[],4,FALSE),VLOOKUP($B212,Table5[],4,FALSE)))))</f>
        <v>[N/A]</v>
      </c>
      <c r="K212" s="5" t="str">
        <f>IF($C212="X",VLOOKUP($B212,Table1[],5,FALSE),IF($D212="X",VLOOKUP($B212,Table2[],5,FALSE),IF($E212="X",VLOOKUP($B212,Table3[],5,FALSE),IF($F212="X",VLOOKUP($B212,Table4[],5,FALSE),VLOOKUP($B212,Table5[],5,FALSE)))))</f>
        <v>[N/A]</v>
      </c>
      <c r="L212" s="5" t="str">
        <f>IF($C212="X",VLOOKUP($B212,Table1[],6,FALSE),IF($D212="X",VLOOKUP($B212,Table2[],6,FALSE),IF($E212="X",VLOOKUP($B212,Table3[],6,FALSE),IF($F212="X",VLOOKUP($B212,Table4[],6,FALSE),VLOOKUP($B212,Table5[],6,FALSE)))))</f>
        <v>[N/A]</v>
      </c>
      <c r="M212" t="s">
        <v>23</v>
      </c>
      <c r="P212" t="s">
        <v>24</v>
      </c>
      <c r="S212" s="89"/>
    </row>
    <row r="213" spans="1:19" ht="60" x14ac:dyDescent="0.25">
      <c r="A213" s="84">
        <v>205</v>
      </c>
      <c r="B213" s="3" t="s">
        <v>229</v>
      </c>
      <c r="C213" s="78" t="str">
        <f>IF(IFERROR(VLOOKUP('Unified Metrics'!B213,Table1[],1,FALSE),"")="","","X")</f>
        <v/>
      </c>
      <c r="D213" s="78" t="str">
        <f>IF(IFERROR(VLOOKUP('Unified Metrics'!B213,Table2[],1,FALSE),"")="","","X")</f>
        <v/>
      </c>
      <c r="E213" s="78" t="str">
        <f>IF(IFERROR(VLOOKUP('Unified Metrics'!B213,Table3[],1,FALSE),"")="","","X")</f>
        <v/>
      </c>
      <c r="F213" s="78" t="str">
        <f>IF(IFERROR(VLOOKUP('Unified Metrics'!B213,Table4[],1,FALSE),"")="","","X")</f>
        <v>X</v>
      </c>
      <c r="G213" s="78" t="str">
        <f>IF(IFERROR(VLOOKUP('Unified Metrics'!B213,Table5[],1,FALSE),"")="","","X")</f>
        <v/>
      </c>
      <c r="H213" s="5" t="str">
        <f>IF(C213="X",VLOOKUP(B213,Table1[],2,FALSE),IF(D213="X",VLOOKUP(B213,Table2[],2,FALSE),IF(E213="X",VLOOKUP(B213,Table3[],2,FALSE),IF(F213="X",VLOOKUP(B213,Table4[],2,FALSE),VLOOKUP(B213,Table5[],2,FALSE)))))</f>
        <v>When full-time faculty work beyond their contract requirement (between 15.1 - 25 LHE (Lecture Hour Equivalent)) they are paid at a Part-time (not full-time) rate</v>
      </c>
      <c r="I213" s="5" t="str">
        <f>IF($C213="X",VLOOKUP($B213,Table1[],3,FALSE),IF($D213="X",VLOOKUP($B213,Table2[],3,FALSE),IF($E213="X",VLOOKUP($B213,Table3[],3,FALSE),IF($F213="X",VLOOKUP($B213,Table4[],3,FALSE),VLOOKUP($B213,Table5[],3,FALSE)))))</f>
        <v>[N/A]</v>
      </c>
      <c r="J213" s="5" t="str">
        <f>IF($C213="X",VLOOKUP($B213,Table1[],4,FALSE),IF($D213="X",VLOOKUP($B213,Table2[],4,FALSE),IF($E213="X",VLOOKUP($B213,Table3[],4,FALSE),IF($F213="X",VLOOKUP($B213,Table4[],4,FALSE),VLOOKUP($B213,Table5[],4,FALSE)))))</f>
        <v>[N/A]</v>
      </c>
      <c r="K213" s="5" t="str">
        <f>IF($C213="X",VLOOKUP($B213,Table1[],5,FALSE),IF($D213="X",VLOOKUP($B213,Table2[],5,FALSE),IF($E213="X",VLOOKUP($B213,Table3[],5,FALSE),IF($F213="X",VLOOKUP($B213,Table4[],5,FALSE),VLOOKUP($B213,Table5[],5,FALSE)))))</f>
        <v>[N/A]</v>
      </c>
      <c r="L213" s="5" t="str">
        <f>IF($C213="X",VLOOKUP($B213,Table1[],6,FALSE),IF($D213="X",VLOOKUP($B213,Table2[],6,FALSE),IF($E213="X",VLOOKUP($B213,Table3[],6,FALSE),IF($F213="X",VLOOKUP($B213,Table4[],6,FALSE),VLOOKUP($B213,Table5[],6,FALSE)))))</f>
        <v>[N/A]</v>
      </c>
      <c r="M213" t="s">
        <v>23</v>
      </c>
      <c r="P213" t="s">
        <v>24</v>
      </c>
      <c r="S213" s="89"/>
    </row>
    <row r="214" spans="1:19" ht="45" x14ac:dyDescent="0.25">
      <c r="A214" s="84">
        <v>206</v>
      </c>
      <c r="B214" s="3" t="s">
        <v>230</v>
      </c>
      <c r="C214" s="78" t="str">
        <f>IF(IFERROR(VLOOKUP('Unified Metrics'!B214,Table1[],1,FALSE),"")="","","X")</f>
        <v/>
      </c>
      <c r="D214" s="78" t="str">
        <f>IF(IFERROR(VLOOKUP('Unified Metrics'!B214,Table2[],1,FALSE),"")="","","X")</f>
        <v/>
      </c>
      <c r="E214" s="78" t="str">
        <f>IF(IFERROR(VLOOKUP('Unified Metrics'!B214,Table3[],1,FALSE),"")="","","X")</f>
        <v/>
      </c>
      <c r="F214" s="78" t="str">
        <f>IF(IFERROR(VLOOKUP('Unified Metrics'!B214,Table4[],1,FALSE),"")="","","X")</f>
        <v>X</v>
      </c>
      <c r="G214" s="78" t="str">
        <f>IF(IFERROR(VLOOKUP('Unified Metrics'!B214,Table5[],1,FALSE),"")="","","X")</f>
        <v/>
      </c>
      <c r="H214" s="5" t="str">
        <f>IF(C214="X",VLOOKUP(B214,Table1[],2,FALSE),IF(D214="X",VLOOKUP(B214,Table2[],2,FALSE),IF(E214="X",VLOOKUP(B214,Table3[],2,FALSE),IF(F214="X",VLOOKUP(B214,Table4[],2,FALSE),VLOOKUP(B214,Table5[],2,FALSE)))))</f>
        <v>AKA "Contract Load". LHE is full-time load for college-credit faculty by term and section (15 for a given term)</v>
      </c>
      <c r="I214" s="5" t="str">
        <f>IF($C214="X",VLOOKUP($B214,Table1[],3,FALSE),IF($D214="X",VLOOKUP($B214,Table2[],3,FALSE),IF($E214="X",VLOOKUP($B214,Table3[],3,FALSE),IF($F214="X",VLOOKUP($B214,Table4[],3,FALSE),VLOOKUP($B214,Table5[],3,FALSE)))))</f>
        <v>[N/A]</v>
      </c>
      <c r="J214" s="5" t="str">
        <f>IF($C214="X",VLOOKUP($B214,Table1[],4,FALSE),IF($D214="X",VLOOKUP($B214,Table2[],4,FALSE),IF($E214="X",VLOOKUP($B214,Table3[],4,FALSE),IF($F214="X",VLOOKUP($B214,Table4[],4,FALSE),VLOOKUP($B214,Table5[],4,FALSE)))))</f>
        <v>[N/A]</v>
      </c>
      <c r="K214" s="5" t="str">
        <f>IF($C214="X",VLOOKUP($B214,Table1[],5,FALSE),IF($D214="X",VLOOKUP($B214,Table2[],5,FALSE),IF($E214="X",VLOOKUP($B214,Table3[],5,FALSE),IF($F214="X",VLOOKUP($B214,Table4[],5,FALSE),VLOOKUP($B214,Table5[],5,FALSE)))))</f>
        <v>[N/A]</v>
      </c>
      <c r="L214" s="5" t="str">
        <f>IF($C214="X",VLOOKUP($B214,Table1[],6,FALSE),IF($D214="X",VLOOKUP($B214,Table2[],6,FALSE),IF($E214="X",VLOOKUP($B214,Table3[],6,FALSE),IF($F214="X",VLOOKUP($B214,Table4[],6,FALSE),VLOOKUP($B214,Table5[],6,FALSE)))))</f>
        <v>[N/A]</v>
      </c>
      <c r="M214" t="s">
        <v>23</v>
      </c>
      <c r="P214" t="s">
        <v>24</v>
      </c>
      <c r="S214" s="89"/>
    </row>
    <row r="215" spans="1:19" ht="45" x14ac:dyDescent="0.25">
      <c r="A215" s="84">
        <v>207</v>
      </c>
      <c r="B215" s="3" t="s">
        <v>231</v>
      </c>
      <c r="C215" s="78" t="str">
        <f>IF(IFERROR(VLOOKUP('Unified Metrics'!B215,Table1[],1,FALSE),"")="","","X")</f>
        <v/>
      </c>
      <c r="D215" s="78" t="str">
        <f>IF(IFERROR(VLOOKUP('Unified Metrics'!B215,Table2[],1,FALSE),"")="","","X")</f>
        <v>X</v>
      </c>
      <c r="E215" s="78" t="str">
        <f>IF(IFERROR(VLOOKUP('Unified Metrics'!B215,Table3[],1,FALSE),"")="","","X")</f>
        <v/>
      </c>
      <c r="F215" s="78" t="str">
        <f>IF(IFERROR(VLOOKUP('Unified Metrics'!B215,Table4[],1,FALSE),"")="","","X")</f>
        <v/>
      </c>
      <c r="G215" s="78" t="str">
        <f>IF(IFERROR(VLOOKUP('Unified Metrics'!B215,Table5[],1,FALSE),"")="","","X")</f>
        <v/>
      </c>
      <c r="H215" s="5" t="str">
        <f>IF(C215="X",VLOOKUP(B215,Table1[],2,FALSE),IF(D215="X",VLOOKUP(B215,Table2[],2,FALSE),IF(E215="X",VLOOKUP(B215,Table3[],2,FALSE),IF(F215="X",VLOOKUP(B215,Table4[],2,FALSE),VLOOKUP(B215,Table5[],2,FALSE)))))</f>
        <v>Based on Financial Aid codes, is a student considered Low Income Eligible for a specified term</v>
      </c>
      <c r="I215" s="5" t="str">
        <f>IF($C215="X",VLOOKUP($B215,Table1[],3,FALSE),IF($D215="X",VLOOKUP($B215,Table2[],3,FALSE),IF($E215="X",VLOOKUP($B215,Table3[],3,FALSE),IF($F215="X",VLOOKUP($B215,Table4[],3,FALSE),VLOOKUP($B215,Table5[],3,FALSE)))))</f>
        <v>[N/A]</v>
      </c>
      <c r="J215" s="5" t="str">
        <f>IF($C215="X",VLOOKUP($B215,Table1[],4,FALSE),IF($D215="X",VLOOKUP($B215,Table2[],4,FALSE),IF($E215="X",VLOOKUP($B215,Table3[],4,FALSE),IF($F215="X",VLOOKUP($B215,Table4[],4,FALSE),VLOOKUP($B215,Table5[],4,FALSE)))))</f>
        <v xml:space="preserve">     • Yes
     • No
     • Unknown</v>
      </c>
      <c r="K215" s="5" t="str">
        <f>IF($C215="X",VLOOKUP($B215,Table1[],5,FALSE),IF($D215="X",VLOOKUP($B215,Table2[],5,FALSE),IF($E215="X",VLOOKUP($B215,Table3[],5,FALSE),IF($F215="X",VLOOKUP($B215,Table4[],5,FALSE),VLOOKUP($B215,Table5[],5,FALSE)))))</f>
        <v>[N/A]</v>
      </c>
      <c r="L215" s="5" t="str">
        <f>IF($C215="X",VLOOKUP($B215,Table1[],6,FALSE),IF($D215="X",VLOOKUP($B215,Table2[],6,FALSE),IF($E215="X",VLOOKUP($B215,Table3[],6,FALSE),IF($F215="X",VLOOKUP($B215,Table4[],6,FALSE),VLOOKUP($B215,Table5[],6,FALSE)))))</f>
        <v>[N/A]</v>
      </c>
      <c r="M215" t="s">
        <v>37</v>
      </c>
      <c r="P215" t="s">
        <v>24</v>
      </c>
      <c r="S215" s="89"/>
    </row>
    <row r="216" spans="1:19" ht="45" x14ac:dyDescent="0.25">
      <c r="A216" s="84">
        <v>208</v>
      </c>
      <c r="B216" s="3" t="s">
        <v>232</v>
      </c>
      <c r="C216" s="78" t="str">
        <f>IF(IFERROR(VLOOKUP('Unified Metrics'!B216,Table1[],1,FALSE),"")="","","X")</f>
        <v/>
      </c>
      <c r="D216" s="78" t="str">
        <f>IF(IFERROR(VLOOKUP('Unified Metrics'!B216,Table2[],1,FALSE),"")="","","X")</f>
        <v>X</v>
      </c>
      <c r="E216" s="78" t="str">
        <f>IF(IFERROR(VLOOKUP('Unified Metrics'!B216,Table3[],1,FALSE),"")="","","X")</f>
        <v/>
      </c>
      <c r="F216" s="78" t="str">
        <f>IF(IFERROR(VLOOKUP('Unified Metrics'!B216,Table4[],1,FALSE),"")="","","X")</f>
        <v/>
      </c>
      <c r="G216" s="78" t="str">
        <f>IF(IFERROR(VLOOKUP('Unified Metrics'!B216,Table5[],1,FALSE),"")="","","X")</f>
        <v/>
      </c>
      <c r="H216" s="5" t="str">
        <f>IF(C216="X",VLOOKUP(B216,Table1[],2,FALSE),IF(D216="X",VLOOKUP(B216,Table2[],2,FALSE),IF(E216="X",VLOOKUP(B216,Table3[],2,FALSE),IF(F216="X",VLOOKUP(B216,Table4[],2,FALSE),VLOOKUP(B216,Table5[],2,FALSE)))))</f>
        <v>Based on financial aid codes, did a student receive money for low income eligibility</v>
      </c>
      <c r="I216" s="5" t="str">
        <f>IF($C216="X",VLOOKUP($B216,Table1[],3,FALSE),IF($D216="X",VLOOKUP($B216,Table2[],3,FALSE),IF($E216="X",VLOOKUP($B216,Table3[],3,FALSE),IF($F216="X",VLOOKUP($B216,Table4[],3,FALSE),VLOOKUP($B216,Table5[],3,FALSE)))))</f>
        <v>[N/A]</v>
      </c>
      <c r="J216" s="5" t="str">
        <f>IF($C216="X",VLOOKUP($B216,Table1[],4,FALSE),IF($D216="X",VLOOKUP($B216,Table2[],4,FALSE),IF($E216="X",VLOOKUP($B216,Table3[],4,FALSE),IF($F216="X",VLOOKUP($B216,Table4[],4,FALSE),VLOOKUP($B216,Table5[],4,FALSE)))))</f>
        <v xml:space="preserve">     • Yes
     • No
     • Unknown</v>
      </c>
      <c r="K216" s="5" t="str">
        <f>IF($C216="X",VLOOKUP($B216,Table1[],5,FALSE),IF($D216="X",VLOOKUP($B216,Table2[],5,FALSE),IF($E216="X",VLOOKUP($B216,Table3[],5,FALSE),IF($F216="X",VLOOKUP($B216,Table4[],5,FALSE),VLOOKUP($B216,Table5[],5,FALSE)))))</f>
        <v>[N/A]</v>
      </c>
      <c r="L216" s="5" t="str">
        <f>IF($C216="X",VLOOKUP($B216,Table1[],6,FALSE),IF($D216="X",VLOOKUP($B216,Table2[],6,FALSE),IF($E216="X",VLOOKUP($B216,Table3[],6,FALSE),IF($F216="X",VLOOKUP($B216,Table4[],6,FALSE),VLOOKUP($B216,Table5[],6,FALSE)))))</f>
        <v>[N/A]</v>
      </c>
      <c r="M216" t="s">
        <v>37</v>
      </c>
      <c r="P216" t="s">
        <v>24</v>
      </c>
      <c r="S216" s="89"/>
    </row>
    <row r="217" spans="1:19" ht="30" x14ac:dyDescent="0.25">
      <c r="A217" s="84">
        <v>209</v>
      </c>
      <c r="B217" s="3" t="s">
        <v>233</v>
      </c>
      <c r="C217" s="78" t="str">
        <f>IF(IFERROR(VLOOKUP('Unified Metrics'!B217,Table1[],1,FALSE),"")="","","X")</f>
        <v/>
      </c>
      <c r="D217" s="78" t="str">
        <f>IF(IFERROR(VLOOKUP('Unified Metrics'!B217,Table2[],1,FALSE),"")="","","X")</f>
        <v/>
      </c>
      <c r="E217" s="78" t="str">
        <f>IF(IFERROR(VLOOKUP('Unified Metrics'!B217,Table3[],1,FALSE),"")="","","X")</f>
        <v>X</v>
      </c>
      <c r="F217" s="78" t="str">
        <f>IF(IFERROR(VLOOKUP('Unified Metrics'!B217,Table4[],1,FALSE),"")="","","X")</f>
        <v>X</v>
      </c>
      <c r="G217" s="78" t="str">
        <f>IF(IFERROR(VLOOKUP('Unified Metrics'!B217,Table5[],1,FALSE),"")="","","X")</f>
        <v/>
      </c>
      <c r="H217" s="5" t="str">
        <f>IF(C217="X",VLOOKUP(B217,Table1[],2,FALSE),IF(D217="X",VLOOKUP(B217,Table2[],2,FALSE),IF(E217="X",VLOOKUP(B217,Table3[],2,FALSE),IF(F217="X",VLOOKUP(B217,Table4[],2,FALSE),VLOOKUP(B217,Table5[],2,FALSE)))))</f>
        <v>Maximum number of units for each course section</v>
      </c>
      <c r="I217" s="5" t="str">
        <f>IF($C217="X",VLOOKUP($B217,Table1[],3,FALSE),IF($D217="X",VLOOKUP($B217,Table2[],3,FALSE),IF($E217="X",VLOOKUP($B217,Table3[],3,FALSE),IF($F217="X",VLOOKUP($B217,Table4[],3,FALSE),VLOOKUP($B217,Table5[],3,FALSE)))))</f>
        <v>[N/A]</v>
      </c>
      <c r="J217" s="5" t="str">
        <f>IF($C217="X",VLOOKUP($B217,Table1[],4,FALSE),IF($D217="X",VLOOKUP($B217,Table2[],4,FALSE),IF($E217="X",VLOOKUP($B217,Table3[],4,FALSE),IF($F217="X",VLOOKUP($B217,Table4[],4,FALSE),VLOOKUP($B217,Table5[],4,FALSE)))))</f>
        <v>[N/A]</v>
      </c>
      <c r="K217" s="5" t="str">
        <f>IF($C217="X",VLOOKUP($B217,Table1[],5,FALSE),IF($D217="X",VLOOKUP($B217,Table2[],5,FALSE),IF($E217="X",VLOOKUP($B217,Table3[],5,FALSE),IF($F217="X",VLOOKUP($B217,Table4[],5,FALSE),VLOOKUP($B217,Table5[],5,FALSE)))))</f>
        <v>[N/A]</v>
      </c>
      <c r="L217" s="5" t="str">
        <f>IF($C217="X",VLOOKUP($B217,Table1[],6,FALSE),IF($D217="X",VLOOKUP($B217,Table2[],6,FALSE),IF($E217="X",VLOOKUP($B217,Table3[],6,FALSE),IF($F217="X",VLOOKUP($B217,Table4[],6,FALSE),VLOOKUP($B217,Table5[],6,FALSE)))))</f>
        <v>Related Elements: [Minimum Units]</v>
      </c>
      <c r="M217" t="s">
        <v>23</v>
      </c>
      <c r="P217" t="s">
        <v>24</v>
      </c>
      <c r="S217" s="89"/>
    </row>
    <row r="218" spans="1:19" ht="30" x14ac:dyDescent="0.25">
      <c r="A218" s="84">
        <v>210</v>
      </c>
      <c r="B218" s="3" t="s">
        <v>234</v>
      </c>
      <c r="C218" s="78" t="str">
        <f>IF(IFERROR(VLOOKUP('Unified Metrics'!B218,Table1[],1,FALSE),"")="","","X")</f>
        <v/>
      </c>
      <c r="D218" s="78" t="str">
        <f>IF(IFERROR(VLOOKUP('Unified Metrics'!B218,Table2[],1,FALSE),"")="","","X")</f>
        <v/>
      </c>
      <c r="E218" s="78" t="str">
        <f>IF(IFERROR(VLOOKUP('Unified Metrics'!B218,Table3[],1,FALSE),"")="","","X")</f>
        <v>X</v>
      </c>
      <c r="F218" s="78" t="str">
        <f>IF(IFERROR(VLOOKUP('Unified Metrics'!B218,Table4[],1,FALSE),"")="","","X")</f>
        <v>X</v>
      </c>
      <c r="G218" s="78" t="str">
        <f>IF(IFERROR(VLOOKUP('Unified Metrics'!B218,Table5[],1,FALSE),"")="","","X")</f>
        <v/>
      </c>
      <c r="H218" s="5" t="str">
        <f>IF(C218="X",VLOOKUP(B218,Table1[],2,FALSE),IF(D218="X",VLOOKUP(B218,Table2[],2,FALSE),IF(E218="X",VLOOKUP(B218,Table3[],2,FALSE),IF(F218="X",VLOOKUP(B218,Table4[],2,FALSE),VLOOKUP(B218,Table5[],2,FALSE)))))</f>
        <v>Minimum number of units for each course section</v>
      </c>
      <c r="I218" s="5" t="str">
        <f>IF($C218="X",VLOOKUP($B218,Table1[],3,FALSE),IF($D218="X",VLOOKUP($B218,Table2[],3,FALSE),IF($E218="X",VLOOKUP($B218,Table3[],3,FALSE),IF($F218="X",VLOOKUP($B218,Table4[],3,FALSE),VLOOKUP($B218,Table5[],3,FALSE)))))</f>
        <v>[N/A]</v>
      </c>
      <c r="J218" s="5" t="str">
        <f>IF($C218="X",VLOOKUP($B218,Table1[],4,FALSE),IF($D218="X",VLOOKUP($B218,Table2[],4,FALSE),IF($E218="X",VLOOKUP($B218,Table3[],4,FALSE),IF($F218="X",VLOOKUP($B218,Table4[],4,FALSE),VLOOKUP($B218,Table5[],4,FALSE)))))</f>
        <v>[N/A]</v>
      </c>
      <c r="K218" s="5" t="str">
        <f>IF($C218="X",VLOOKUP($B218,Table1[],5,FALSE),IF($D218="X",VLOOKUP($B218,Table2[],5,FALSE),IF($E218="X",VLOOKUP($B218,Table3[],5,FALSE),IF($F218="X",VLOOKUP($B218,Table4[],5,FALSE),VLOOKUP($B218,Table5[],5,FALSE)))))</f>
        <v>[N/A]</v>
      </c>
      <c r="L218" s="5" t="str">
        <f>IF($C218="X",VLOOKUP($B218,Table1[],6,FALSE),IF($D218="X",VLOOKUP($B218,Table2[],6,FALSE),IF($E218="X",VLOOKUP($B218,Table3[],6,FALSE),IF($F218="X",VLOOKUP($B218,Table4[],6,FALSE),VLOOKUP($B218,Table5[],6,FALSE)))))</f>
        <v>Related Elements: [Maximum Units]</v>
      </c>
      <c r="M218" t="s">
        <v>23</v>
      </c>
      <c r="P218" t="s">
        <v>24</v>
      </c>
      <c r="S218" s="89"/>
    </row>
    <row r="219" spans="1:19" ht="45" x14ac:dyDescent="0.25">
      <c r="A219" s="84">
        <v>211</v>
      </c>
      <c r="B219" s="3" t="s">
        <v>235</v>
      </c>
      <c r="C219" s="78" t="str">
        <f>IF(IFERROR(VLOOKUP('Unified Metrics'!B219,Table1[],1,FALSE),"")="","","X")</f>
        <v/>
      </c>
      <c r="D219" s="78" t="str">
        <f>IF(IFERROR(VLOOKUP('Unified Metrics'!B219,Table2[],1,FALSE),"")="","","X")</f>
        <v/>
      </c>
      <c r="E219" s="78" t="str">
        <f>IF(IFERROR(VLOOKUP('Unified Metrics'!B219,Table3[],1,FALSE),"")="","","X")</f>
        <v/>
      </c>
      <c r="F219" s="78" t="str">
        <f>IF(IFERROR(VLOOKUP('Unified Metrics'!B219,Table4[],1,FALSE),"")="","","X")</f>
        <v>X</v>
      </c>
      <c r="G219" s="78" t="str">
        <f>IF(IFERROR(VLOOKUP('Unified Metrics'!B219,Table5[],1,FALSE),"")="","","X")</f>
        <v/>
      </c>
      <c r="H219" s="5" t="str">
        <f>IF(C219="X",VLOOKUP(B219,Table1[],2,FALSE),IF(D219="X",VLOOKUP(B219,Table2[],2,FALSE),IF(E219="X",VLOOKUP(B219,Table3[],2,FALSE),IF(F219="X",VLOOKUP(B219,Table4[],2,FALSE),VLOOKUP(B219,Table5[],2,FALSE)))))</f>
        <v>Based off off the total fundable FTES dollar amount for each section - the total cost (summation of the instructional and non-instructional costs)</v>
      </c>
      <c r="I219" s="5" t="str">
        <f>IF($C219="X",VLOOKUP($B219,Table1[],3,FALSE),IF($D219="X",VLOOKUP($B219,Table2[],3,FALSE),IF($E219="X",VLOOKUP($B219,Table3[],3,FALSE),IF($F219="X",VLOOKUP($B219,Table4[],3,FALSE),VLOOKUP($B219,Table5[],3,FALSE)))))</f>
        <v>[N/A]</v>
      </c>
      <c r="J219" s="5" t="str">
        <f>IF($C219="X",VLOOKUP($B219,Table1[],4,FALSE),IF($D219="X",VLOOKUP($B219,Table2[],4,FALSE),IF($E219="X",VLOOKUP($B219,Table3[],4,FALSE),IF($F219="X",VLOOKUP($B219,Table4[],4,FALSE),VLOOKUP($B219,Table5[],4,FALSE)))))</f>
        <v>[N/A]</v>
      </c>
      <c r="K219" s="5" t="str">
        <f>IF($C219="X",VLOOKUP($B219,Table1[],5,FALSE),IF($D219="X",VLOOKUP($B219,Table2[],5,FALSE),IF($E219="X",VLOOKUP($B219,Table3[],5,FALSE),IF($F219="X",VLOOKUP($B219,Table4[],5,FALSE),VLOOKUP($B219,Table5[],5,FALSE)))))</f>
        <v>[N/A]</v>
      </c>
      <c r="L219" s="5" t="str">
        <f>IF($C219="X",VLOOKUP($B219,Table1[],6,FALSE),IF($D219="X",VLOOKUP($B219,Table2[],6,FALSE),IF($E219="X",VLOOKUP($B219,Table3[],6,FALSE),IF($F219="X",VLOOKUP($B219,Table4[],6,FALSE),VLOOKUP($B219,Table5[],6,FALSE)))))</f>
        <v>[N/A]</v>
      </c>
      <c r="M219" t="s">
        <v>23</v>
      </c>
      <c r="P219" t="s">
        <v>24</v>
      </c>
      <c r="S219" s="89"/>
    </row>
    <row r="220" spans="1:19" ht="120" x14ac:dyDescent="0.25">
      <c r="A220" s="84">
        <v>212</v>
      </c>
      <c r="B220" s="3" t="s">
        <v>236</v>
      </c>
      <c r="C220" s="78" t="str">
        <f>IF(IFERROR(VLOOKUP('Unified Metrics'!B220,Table1[],1,FALSE),"")="","","X")</f>
        <v/>
      </c>
      <c r="D220" s="78" t="str">
        <f>IF(IFERROR(VLOOKUP('Unified Metrics'!B220,Table2[],1,FALSE),"")="","","X")</f>
        <v/>
      </c>
      <c r="E220" s="78" t="str">
        <f>IF(IFERROR(VLOOKUP('Unified Metrics'!B220,Table3[],1,FALSE),"")="","","X")</f>
        <v/>
      </c>
      <c r="F220" s="78" t="str">
        <f>IF(IFERROR(VLOOKUP('Unified Metrics'!B220,Table4[],1,FALSE),"")="","","X")</f>
        <v>X</v>
      </c>
      <c r="G220" s="78" t="str">
        <f>IF(IFERROR(VLOOKUP('Unified Metrics'!B220,Table5[],1,FALSE),"")="","","X")</f>
        <v/>
      </c>
      <c r="H220" s="5" t="str">
        <f>IF(C220="X",VLOOKUP(B220,Table1[],2,FALSE),IF(D220="X",VLOOKUP(B220,Table2[],2,FALSE),IF(E220="X",VLOOKUP(B220,Table3[],2,FALSE),IF(F220="X",VLOOKUP(B220,Table4[],2,FALSE),VLOOKUP(B220,Table5[],2,FALSE)))))</f>
        <v>The Funding Rate for vocational non-credit classes</v>
      </c>
      <c r="I220" s="5" t="str">
        <f>IF($C220="X",VLOOKUP($B220,Table1[],3,FALSE),IF($D220="X",VLOOKUP($B220,Table2[],3,FALSE),IF($E220="X",VLOOKUP($B220,Table3[],3,FALSE),IF($F220="X",VLOOKUP($B220,Table4[],3,FALSE),VLOOKUP($B220,Table5[],3,FALSE)))))</f>
        <v>[N/A]</v>
      </c>
      <c r="J220" s="5" t="str">
        <f>IF($C220="X",VLOOKUP($B220,Table1[],4,FALSE),IF($D220="X",VLOOKUP($B220,Table2[],4,FALSE),IF($E220="X",VLOOKUP($B220,Table3[],4,FALSE),IF($F220="X",VLOOKUP($B220,Table4[],4,FALSE),VLOOKUP($B220,Table5[],4,FALSE)))))</f>
        <v xml:space="preserve">     • [Valid Year Range] = $5,621.94 per FTES
     • [Valid Year Range] = $5,621.94 per FTES
     • [Valid Year Range] = $5,621.94 per FTES
     • [Valid Year Range] = $5,621.94 per FTES
     • etc. </v>
      </c>
      <c r="K220" s="5" t="str">
        <f>IF($C220="X",VLOOKUP($B220,Table1[],5,FALSE),IF($D220="X",VLOOKUP($B220,Table2[],5,FALSE),IF($E220="X",VLOOKUP($B220,Table3[],5,FALSE),IF($F220="X",VLOOKUP($B220,Table4[],5,FALSE),VLOOKUP($B220,Table5[],5,FALSE)))))</f>
        <v>NOTES ON USING THIS ELEMENT: Vocational Non-Credit courses help students gain skills relating to the workforce and are calcualted per student per section. Value set by state each year and can change from year-to-year.</v>
      </c>
      <c r="L220" s="5" t="str">
        <f>IF($C220="X",VLOOKUP($B220,Table1[],6,FALSE),IF($D220="X",VLOOKUP($B220,Table2[],6,FALSE),IF($E220="X",VLOOKUP($B220,Table3[],6,FALSE),IF($F220="X",VLOOKUP($B220,Table4[],6,FALSE),VLOOKUP($B220,Table5[],6,FALSE)))))</f>
        <v>Related Elements: [Credit Funding Rate], [Noncredit Funding Rate], [Special Admit Funding Rate], [Noncredit Incarcerated Funding Rate]</v>
      </c>
      <c r="M220" t="s">
        <v>23</v>
      </c>
      <c r="P220" t="s">
        <v>24</v>
      </c>
      <c r="S220" s="89"/>
    </row>
    <row r="221" spans="1:19" ht="90" x14ac:dyDescent="0.25">
      <c r="A221" s="84">
        <v>213</v>
      </c>
      <c r="B221" s="3" t="s">
        <v>237</v>
      </c>
      <c r="C221" s="78" t="str">
        <f>IF(IFERROR(VLOOKUP('Unified Metrics'!B221,Table1[],1,FALSE),"")="","","X")</f>
        <v/>
      </c>
      <c r="D221" s="78" t="str">
        <f>IF(IFERROR(VLOOKUP('Unified Metrics'!B221,Table2[],1,FALSE),"")="","","X")</f>
        <v/>
      </c>
      <c r="E221" s="78" t="str">
        <f>IF(IFERROR(VLOOKUP('Unified Metrics'!B221,Table3[],1,FALSE),"")="","","X")</f>
        <v/>
      </c>
      <c r="F221" s="78" t="str">
        <f>IF(IFERROR(VLOOKUP('Unified Metrics'!B221,Table4[],1,FALSE),"")="","","X")</f>
        <v>X</v>
      </c>
      <c r="G221" s="78" t="str">
        <f>IF(IFERROR(VLOOKUP('Unified Metrics'!B221,Table5[],1,FALSE),"")="","","X")</f>
        <v/>
      </c>
      <c r="H221" s="5" t="str">
        <f>IF(C221="X",VLOOKUP(B221,Table1[],2,FALSE),IF(D221="X",VLOOKUP(B221,Table2[],2,FALSE),IF(E221="X",VLOOKUP(B221,Table3[],2,FALSE),IF(F221="X",VLOOKUP(B221,Table4[],2,FALSE),VLOOKUP(B221,Table5[],2,FALSE)))))</f>
        <v>The funding rate for noncredit classes</v>
      </c>
      <c r="I221" s="5" t="str">
        <f>IF($C221="X",VLOOKUP($B221,Table1[],3,FALSE),IF($D221="X",VLOOKUP($B221,Table2[],3,FALSE),IF($E221="X",VLOOKUP($B221,Table3[],3,FALSE),IF($F221="X",VLOOKUP($B221,Table4[],3,FALSE),VLOOKUP($B221,Table5[],3,FALSE)))))</f>
        <v>[N/A]</v>
      </c>
      <c r="J221" s="5" t="str">
        <f>IF($C221="X",VLOOKUP($B221,Table1[],4,FALSE),IF($D221="X",VLOOKUP($B221,Table2[],4,FALSE),IF($E221="X",VLOOKUP($B221,Table3[],4,FALSE),IF($F221="X",VLOOKUP($B221,Table4[],4,FALSE),VLOOKUP($B221,Table5[],4,FALSE)))))</f>
        <v xml:space="preserve">     • [Valid Year Range] = $3,381.00 per FTES
     • [Valid Year Range] = $3,381.00 per FTES
     • [Valid Year Range] = $3,381.00 per FTES
     • [Valid Year Range] = $3,381.00 per FTES
     • etc. </v>
      </c>
      <c r="K221" s="5" t="str">
        <f>IF($C221="X",VLOOKUP($B221,Table1[],5,FALSE),IF($D221="X",VLOOKUP($B221,Table2[],5,FALSE),IF($E221="X",VLOOKUP($B221,Table3[],5,FALSE),IF($F221="X",VLOOKUP($B221,Table4[],5,FALSE),VLOOKUP($B221,Table5[],5,FALSE)))))</f>
        <v>NOTES ON USING THIS ELEMENT: This element applies to Non-CDCP classes.</v>
      </c>
      <c r="L221" s="5" t="str">
        <f>IF($C221="X",VLOOKUP($B221,Table1[],6,FALSE),IF($D221="X",VLOOKUP($B221,Table2[],6,FALSE),IF($E221="X",VLOOKUP($B221,Table3[],6,FALSE),IF($F221="X",VLOOKUP($B221,Table4[],6,FALSE),VLOOKUP($B221,Table5[],6,FALSE)))))</f>
        <v>Related Elements: [Credit Funding Rate], [CDCP Funding Rate], [Special Admit Funding Rate], [Noncredit Incarcerated Funding Rate]</v>
      </c>
      <c r="M221" t="s">
        <v>23</v>
      </c>
      <c r="P221" t="s">
        <v>24</v>
      </c>
      <c r="S221" s="89"/>
    </row>
    <row r="222" spans="1:19" ht="75" x14ac:dyDescent="0.25">
      <c r="A222" s="84">
        <v>214</v>
      </c>
      <c r="B222" s="3" t="s">
        <v>238</v>
      </c>
      <c r="C222" s="78" t="str">
        <f>IF(IFERROR(VLOOKUP('Unified Metrics'!B222,Table1[],1,FALSE),"")="","","X")</f>
        <v/>
      </c>
      <c r="D222" s="78" t="str">
        <f>IF(IFERROR(VLOOKUP('Unified Metrics'!B222,Table2[],1,FALSE),"")="","","X")</f>
        <v/>
      </c>
      <c r="E222" s="78" t="str">
        <f>IF(IFERROR(VLOOKUP('Unified Metrics'!B222,Table3[],1,FALSE),"")="","","X")</f>
        <v/>
      </c>
      <c r="F222" s="78" t="str">
        <f>IF(IFERROR(VLOOKUP('Unified Metrics'!B222,Table4[],1,FALSE),"")="","","X")</f>
        <v>X</v>
      </c>
      <c r="G222" s="78" t="str">
        <f>IF(IFERROR(VLOOKUP('Unified Metrics'!B222,Table5[],1,FALSE),"")="","","X")</f>
        <v/>
      </c>
      <c r="H222" s="5" t="str">
        <f>IF(C222="X",VLOOKUP(B222,Table1[],2,FALSE),IF(D222="X",VLOOKUP(B222,Table2[],2,FALSE),IF(E222="X",VLOOKUP(B222,Table3[],2,FALSE),IF(F222="X",VLOOKUP(B222,Table4[],2,FALSE),VLOOKUP(B222,Table5[],2,FALSE)))))</f>
        <v>The funding rate for non-credit incarcerated classes</v>
      </c>
      <c r="I222" s="5" t="str">
        <f>IF($C222="X",VLOOKUP($B222,Table1[],3,FALSE),IF($D222="X",VLOOKUP($B222,Table2[],3,FALSE),IF($E222="X",VLOOKUP($B222,Table3[],3,FALSE),IF($F222="X",VLOOKUP($B222,Table4[],3,FALSE),VLOOKUP($B222,Table5[],3,FALSE)))))</f>
        <v>[N/A]</v>
      </c>
      <c r="J222" s="5" t="str">
        <f>IF($C222="X",VLOOKUP($B222,Table1[],4,FALSE),IF($D222="X",VLOOKUP($B222,Table2[],4,FALSE),IF($E222="X",VLOOKUP($B222,Table3[],4,FALSE),IF($F222="X",VLOOKUP($B222,Table4[],4,FALSE),VLOOKUP($B222,Table5[],4,FALSE)))))</f>
        <v xml:space="preserve">     • [Valid Year Range] = $3,381.00 per FTES
     • [Valid Year Range] = $3,381.00 per FTES
     • [Valid Year Range] = $3,381.00 per FTES
     • [Valid Year Range] = $3,381.00 per FTES
     • etc. </v>
      </c>
      <c r="K222" s="5" t="str">
        <f>IF($C222="X",VLOOKUP($B222,Table1[],5,FALSE),IF($D222="X",VLOOKUP($B222,Table2[],5,FALSE),IF($E222="X",VLOOKUP($B222,Table3[],5,FALSE),IF($F222="X",VLOOKUP($B222,Table4[],5,FALSE),VLOOKUP($B222,Table5[],5,FALSE)))))</f>
        <v>[N/A]</v>
      </c>
      <c r="L222" s="5" t="str">
        <f>IF($C222="X",VLOOKUP($B222,Table1[],6,FALSE),IF($D222="X",VLOOKUP($B222,Table2[],6,FALSE),IF($E222="X",VLOOKUP($B222,Table3[],6,FALSE),IF($F222="X",VLOOKUP($B222,Table4[],6,FALSE),VLOOKUP($B222,Table5[],6,FALSE)))))</f>
        <v>Related Elements: [Credit Funding Rate], [Noncredit Funding Rate], [Special Admit Funding Rate], [CDCP Funding Rate]</v>
      </c>
      <c r="M222" t="s">
        <v>23</v>
      </c>
      <c r="P222" t="s">
        <v>24</v>
      </c>
      <c r="S222" s="89"/>
    </row>
    <row r="223" spans="1:19" ht="30" x14ac:dyDescent="0.25">
      <c r="A223" s="84">
        <v>215</v>
      </c>
      <c r="B223" s="3" t="s">
        <v>239</v>
      </c>
      <c r="C223" s="78" t="str">
        <f>IF(IFERROR(VLOOKUP('Unified Metrics'!B223,Table1[],1,FALSE),"")="","","X")</f>
        <v/>
      </c>
      <c r="D223" s="78" t="str">
        <f>IF(IFERROR(VLOOKUP('Unified Metrics'!B223,Table2[],1,FALSE),"")="","","X")</f>
        <v/>
      </c>
      <c r="E223" s="78" t="str">
        <f>IF(IFERROR(VLOOKUP('Unified Metrics'!B223,Table3[],1,FALSE),"")="","","X")</f>
        <v/>
      </c>
      <c r="F223" s="78" t="str">
        <f>IF(IFERROR(VLOOKUP('Unified Metrics'!B223,Table4[],1,FALSE),"")="","","X")</f>
        <v/>
      </c>
      <c r="G223" s="78" t="str">
        <f>IF(IFERROR(VLOOKUP('Unified Metrics'!B223,Table5[],1,FALSE),"")="","","X")</f>
        <v>X</v>
      </c>
      <c r="H223" s="5" t="str">
        <f>IF(C223="X",VLOOKUP(B223,Table1[],2,FALSE),IF(D223="X",VLOOKUP(B223,Table2[],2,FALSE),IF(E223="X",VLOOKUP(B223,Table3[],2,FALSE),IF(F223="X",VLOOKUP(B223,Table4[],2,FALSE),VLOOKUP(B223,Table5[],2,FALSE)))))</f>
        <v>Official name as the student wishes it to appear on the diploma.</v>
      </c>
      <c r="I223" s="5" t="str">
        <f>IF($C223="X",VLOOKUP($B223,Table1[],3,FALSE),IF($D223="X",VLOOKUP($B223,Table2[],3,FALSE),IF($E223="X",VLOOKUP($B223,Table3[],3,FALSE),IF($F223="X",VLOOKUP($B223,Table4[],3,FALSE),VLOOKUP($B223,Table5[],3,FALSE)))))</f>
        <v>[N/A]</v>
      </c>
      <c r="J223" s="5" t="str">
        <f>IF($C223="X",VLOOKUP($B223,Table1[],4,FALSE),IF($D223="X",VLOOKUP($B223,Table2[],4,FALSE),IF($E223="X",VLOOKUP($B223,Table3[],4,FALSE),IF($F223="X",VLOOKUP($B223,Table4[],4,FALSE),VLOOKUP($B223,Table5[],4,FALSE)))))</f>
        <v>[N/A]</v>
      </c>
      <c r="K223" s="5" t="str">
        <f>IF($C223="X",VLOOKUP($B223,Table1[],5,FALSE),IF($D223="X",VLOOKUP($B223,Table2[],5,FALSE),IF($E223="X",VLOOKUP($B223,Table3[],5,FALSE),IF($F223="X",VLOOKUP($B223,Table4[],5,FALSE),VLOOKUP($B223,Table5[],5,FALSE)))))</f>
        <v>[N/A]</v>
      </c>
      <c r="L223" s="5" t="str">
        <f>IF($C223="X",VLOOKUP($B223,Table1[],6,FALSE),IF($D223="X",VLOOKUP($B223,Table2[],6,FALSE),IF($E223="X",VLOOKUP($B223,Table3[],6,FALSE),IF($F223="X",VLOOKUP($B223,Table4[],6,FALSE),VLOOKUP($B223,Table5[],6,FALSE)))))</f>
        <v>[N/A]</v>
      </c>
      <c r="M223" t="s">
        <v>37</v>
      </c>
      <c r="P223" t="s">
        <v>24</v>
      </c>
      <c r="S223" s="89"/>
    </row>
    <row r="224" spans="1:19" ht="30" x14ac:dyDescent="0.25">
      <c r="A224" s="84">
        <v>216</v>
      </c>
      <c r="B224" s="3" t="s">
        <v>240</v>
      </c>
      <c r="C224" s="78" t="str">
        <f>IF(IFERROR(VLOOKUP('Unified Metrics'!B224,Table1[],1,FALSE),"")="","","X")</f>
        <v/>
      </c>
      <c r="D224" s="78" t="str">
        <f>IF(IFERROR(VLOOKUP('Unified Metrics'!B224,Table2[],1,FALSE),"")="","","X")</f>
        <v/>
      </c>
      <c r="E224" s="78" t="str">
        <f>IF(IFERROR(VLOOKUP('Unified Metrics'!B224,Table3[],1,FALSE),"")="","","X")</f>
        <v>X</v>
      </c>
      <c r="F224" s="78" t="str">
        <f>IF(IFERROR(VLOOKUP('Unified Metrics'!B224,Table4[],1,FALSE),"")="","","X")</f>
        <v/>
      </c>
      <c r="G224" s="78" t="str">
        <f>IF(IFERROR(VLOOKUP('Unified Metrics'!B224,Table5[],1,FALSE),"")="","","X")</f>
        <v/>
      </c>
      <c r="H224" s="5" t="str">
        <f>IF(C224="X",VLOOKUP(B224,Table1[],2,FALSE),IF(D224="X",VLOOKUP(B224,Table2[],2,FALSE),IF(E224="X",VLOOKUP(B224,Table3[],2,FALSE),IF(F224="X",VLOOKUP(B224,Table4[],2,FALSE),VLOOKUP(B224,Table5[],2,FALSE)))))</f>
        <v>Is the student designated as an on-campus or off-campus student during a selected term.</v>
      </c>
      <c r="I224" s="5" t="str">
        <f>IF($C224="X",VLOOKUP($B224,Table1[],3,FALSE),IF($D224="X",VLOOKUP($B224,Table2[],3,FALSE),IF($E224="X",VLOOKUP($B224,Table3[],3,FALSE),IF($F224="X",VLOOKUP($B224,Table4[],3,FALSE),VLOOKUP($B224,Table5[],3,FALSE)))))</f>
        <v>[N/A]</v>
      </c>
      <c r="J224" s="5" t="str">
        <f>IF($C224="X",VLOOKUP($B224,Table1[],4,FALSE),IF($D224="X",VLOOKUP($B224,Table2[],4,FALSE),IF($E224="X",VLOOKUP($B224,Table3[],4,FALSE),IF($F224="X",VLOOKUP($B224,Table4[],4,FALSE),VLOOKUP($B224,Table5[],4,FALSE)))))</f>
        <v xml:space="preserve">     • On-Campus
     • Off-Campus</v>
      </c>
      <c r="K224" s="5" t="str">
        <f>IF($C224="X",VLOOKUP($B224,Table1[],5,FALSE),IF($D224="X",VLOOKUP($B224,Table2[],5,FALSE),IF($E224="X",VLOOKUP($B224,Table3[],5,FALSE),IF($F224="X",VLOOKUP($B224,Table4[],5,FALSE),VLOOKUP($B224,Table5[],5,FALSE)))))</f>
        <v>[N/A]</v>
      </c>
      <c r="L224" s="5" t="str">
        <f>IF($C224="X",VLOOKUP($B224,Table1[],6,FALSE),IF($D224="X",VLOOKUP($B224,Table2[],6,FALSE),IF($E224="X",VLOOKUP($B224,Table3[],6,FALSE),IF($F224="X",VLOOKUP($B224,Table4[],6,FALSE),VLOOKUP($B224,Table5[],6,FALSE)))))</f>
        <v>[N/A]</v>
      </c>
      <c r="M224" t="s">
        <v>37</v>
      </c>
      <c r="P224" t="s">
        <v>24</v>
      </c>
      <c r="S224" s="89"/>
    </row>
    <row r="225" spans="1:19" ht="30" x14ac:dyDescent="0.25">
      <c r="A225" s="84">
        <v>217</v>
      </c>
      <c r="B225" s="3" t="s">
        <v>241</v>
      </c>
      <c r="C225" s="78" t="str">
        <f>IF(IFERROR(VLOOKUP('Unified Metrics'!B225,Table1[],1,FALSE),"")="","","X")</f>
        <v/>
      </c>
      <c r="D225" s="78" t="str">
        <f>IF(IFERROR(VLOOKUP('Unified Metrics'!B225,Table2[],1,FALSE),"")="","","X")</f>
        <v/>
      </c>
      <c r="E225" s="78" t="str">
        <f>IF(IFERROR(VLOOKUP('Unified Metrics'!B225,Table3[],1,FALSE),"")="","","X")</f>
        <v/>
      </c>
      <c r="F225" s="78" t="str">
        <f>IF(IFERROR(VLOOKUP('Unified Metrics'!B225,Table4[],1,FALSE),"")="","","X")</f>
        <v/>
      </c>
      <c r="G225" s="78" t="str">
        <f>IF(IFERROR(VLOOKUP('Unified Metrics'!B225,Table5[],1,FALSE),"")="","","X")</f>
        <v>X</v>
      </c>
      <c r="H225" s="5" t="str">
        <f>IF(C225="X",VLOOKUP(B225,Table1[],2,FALSE),IF(D225="X",VLOOKUP(B225,Table2[],2,FALSE),IF(E225="X",VLOOKUP(B225,Table3[],2,FALSE),IF(F225="X",VLOOKUP(B225,Table4[],2,FALSE),VLOOKUP(B225,Table5[],2,FALSE)))))</f>
        <v>The status associated with the student's graduation status for the particular credential.</v>
      </c>
      <c r="I225" s="5" t="str">
        <f>IF($C225="X",VLOOKUP($B225,Table1[],3,FALSE),IF($D225="X",VLOOKUP($B225,Table2[],3,FALSE),IF($E225="X",VLOOKUP($B225,Table3[],3,FALSE),IF($F225="X",VLOOKUP($B225,Table4[],3,FALSE),VLOOKUP($B225,Table5[],3,FALSE)))))</f>
        <v>[N/A]</v>
      </c>
      <c r="J225" s="5" t="str">
        <f>IF($C225="X",VLOOKUP($B225,Table1[],4,FALSE),IF($D225="X",VLOOKUP($B225,Table2[],4,FALSE),IF($E225="X",VLOOKUP($B225,Table3[],4,FALSE),IF($F225="X",VLOOKUP($B225,Table4[],4,FALSE),VLOOKUP($B225,Table5[],4,FALSE)))))</f>
        <v>[N/A]</v>
      </c>
      <c r="K225" s="5" t="str">
        <f>IF($C225="X",VLOOKUP($B225,Table1[],5,FALSE),IF($D225="X",VLOOKUP($B225,Table2[],5,FALSE),IF($E225="X",VLOOKUP($B225,Table3[],5,FALSE),IF($F225="X",VLOOKUP($B225,Table4[],5,FALSE),VLOOKUP($B225,Table5[],5,FALSE)))))</f>
        <v>[N/A]</v>
      </c>
      <c r="L225" s="5" t="str">
        <f>IF($C225="X",VLOOKUP($B225,Table1[],6,FALSE),IF($D225="X",VLOOKUP($B225,Table2[],6,FALSE),IF($E225="X",VLOOKUP($B225,Table3[],6,FALSE),IF($F225="X",VLOOKUP($B225,Table4[],6,FALSE),VLOOKUP($B225,Table5[],6,FALSE)))))</f>
        <v>[N/A]</v>
      </c>
      <c r="M225" t="s">
        <v>37</v>
      </c>
      <c r="P225" t="s">
        <v>24</v>
      </c>
      <c r="S225" s="89"/>
    </row>
    <row r="226" spans="1:19" ht="409.5" x14ac:dyDescent="0.25">
      <c r="A226" s="84">
        <v>218</v>
      </c>
      <c r="B226" s="3" t="s">
        <v>242</v>
      </c>
      <c r="C226" s="78" t="str">
        <f>IF(IFERROR(VLOOKUP('Unified Metrics'!B226,Table1[],1,FALSE),"")="","","X")</f>
        <v/>
      </c>
      <c r="D226" s="78" t="str">
        <f>IF(IFERROR(VLOOKUP('Unified Metrics'!B226,Table2[],1,FALSE),"")="","","X")</f>
        <v/>
      </c>
      <c r="E226" s="78" t="str">
        <f>IF(IFERROR(VLOOKUP('Unified Metrics'!B226,Table3[],1,FALSE),"")="","","X")</f>
        <v/>
      </c>
      <c r="F226" s="78" t="str">
        <f>IF(IFERROR(VLOOKUP('Unified Metrics'!B226,Table4[],1,FALSE),"")="","","X")</f>
        <v/>
      </c>
      <c r="G226" s="78" t="str">
        <f>IF(IFERROR(VLOOKUP('Unified Metrics'!B226,Table5[],1,FALSE),"")="","","X")</f>
        <v>X</v>
      </c>
      <c r="H226" s="5" t="str">
        <f>IF(C226="X",VLOOKUP(B226,Table1[],2,FALSE),IF(D226="X",VLOOKUP(B226,Table2[],2,FALSE),IF(E226="X",VLOOKUP(B226,Table3[],2,FALSE),IF(F226="X",VLOOKUP(B226,Table4[],2,FALSE),VLOOKUP(B226,Table5[],2,FALSE)))))</f>
        <v>The code associated with the student's graduation status for the particular credential.</v>
      </c>
      <c r="I226" s="5" t="str">
        <f>IF($C226="X",VLOOKUP($B226,Table1[],3,FALSE),IF($D226="X",VLOOKUP($B226,Table2[],3,FALSE),IF($E226="X",VLOOKUP($B226,Table3[],3,FALSE),IF($F226="X",VLOOKUP($B226,Table4[],3,FALSE),VLOOKUP($B226,Table5[],3,FALSE)))))</f>
        <v>[N/A]</v>
      </c>
      <c r="J226" s="5" t="str">
        <f>IF($C226="X",VLOOKUP($B226,Table1[],4,FALSE),IF($D226="X",VLOOKUP($B226,Table2[],4,FALSE),IF($E226="X",VLOOKUP($B226,Table3[],4,FALSE),IF($F226="X",VLOOKUP($B226,Table4[],4,FALSE),VLOOKUP($B226,Table5[],4,FALSE)))))</f>
        <v>[N/A]</v>
      </c>
      <c r="K226" s="5" t="str">
        <f>IF($C226="X",VLOOKUP($B226,Table1[],5,FALSE),IF($D226="X",VLOOKUP($B226,Table2[],5,FALSE),IF($E226="X",VLOOKUP($B226,Table3[],5,FALSE),IF($F226="X",VLOOKUP($B226,Table4[],5,FALSE),VLOOKUP($B226,Table5[],5,FALSE)))))</f>
        <v>NOTES ON USING THIS ELEMENT: Outcome Status Code can be one of the following:
     • SO (Sought-Degree is sought.  If a student has a Graduation Status code of AP, in combination with an Outcome Status Code of SO, they have applied but not been audited/verified.  If a student has a Graduation Status code of NO, in combination with an Outcome Status Code of SO, they have been denied.   )
     • PN (Pending-Student is a pending graduate.  If a student has a Graduation Status code of RD, in combination with an Outcome Status Code of PN, they have applied but the audit has issues and has been sent to the chair or dean. If a student has a Graduation Status code of PG, in combination with an Outcome Status Code of PN, student has had audit ran and passed.)
     • AW (Awarded-Degree has been officially awarded to the student)</v>
      </c>
      <c r="L226" s="5" t="str">
        <f>IF($C226="X",VLOOKUP($B226,Table1[],6,FALSE),IF($D226="X",VLOOKUP($B226,Table2[],6,FALSE),IF($E226="X",VLOOKUP($B226,Table3[],6,FALSE),IF($F226="X",VLOOKUP($B226,Table4[],6,FALSE),VLOOKUP($B226,Table5[],6,FALSE)))))</f>
        <v>[N/A]</v>
      </c>
      <c r="M226" t="s">
        <v>37</v>
      </c>
      <c r="P226" t="s">
        <v>24</v>
      </c>
      <c r="S226" s="89"/>
    </row>
    <row r="227" spans="1:19" x14ac:dyDescent="0.25">
      <c r="A227" s="84">
        <v>219</v>
      </c>
      <c r="B227" s="3" t="s">
        <v>243</v>
      </c>
      <c r="C227" s="78" t="str">
        <f>IF(IFERROR(VLOOKUP('Unified Metrics'!B227,Table1[],1,FALSE),"")="","","X")</f>
        <v/>
      </c>
      <c r="D227" s="78" t="str">
        <f>IF(IFERROR(VLOOKUP('Unified Metrics'!B227,Table2[],1,FALSE),"")="","","X")</f>
        <v/>
      </c>
      <c r="E227" s="78" t="str">
        <f>IF(IFERROR(VLOOKUP('Unified Metrics'!B227,Table3[],1,FALSE),"")="","","X")</f>
        <v/>
      </c>
      <c r="F227" s="78" t="str">
        <f>IF(IFERROR(VLOOKUP('Unified Metrics'!B227,Table4[],1,FALSE),"")="","","X")</f>
        <v>X</v>
      </c>
      <c r="G227" s="78" t="str">
        <f>IF(IFERROR(VLOOKUP('Unified Metrics'!B227,Table5[],1,FALSE),"")="","","X")</f>
        <v/>
      </c>
      <c r="H227" s="5" t="str">
        <f>IF(C227="X",VLOOKUP(B227,Table1[],2,FALSE),IF(D227="X",VLOOKUP(B227,Table2[],2,FALSE),IF(E227="X",VLOOKUP(B227,Table3[],2,FALSE),IF(F227="X",VLOOKUP(B227,Table4[],2,FALSE),VLOOKUP(B227,Table5[],2,FALSE)))))</f>
        <v>When banked Overload is paid</v>
      </c>
      <c r="I227" s="5" t="str">
        <f>IF($C227="X",VLOOKUP($B227,Table1[],3,FALSE),IF($D227="X",VLOOKUP($B227,Table2[],3,FALSE),IF($E227="X",VLOOKUP($B227,Table3[],3,FALSE),IF($F227="X",VLOOKUP($B227,Table4[],3,FALSE),VLOOKUP($B227,Table5[],3,FALSE)))))</f>
        <v>TBD</v>
      </c>
      <c r="J227" s="5" t="str">
        <f>IF($C227="X",VLOOKUP($B227,Table1[],4,FALSE),IF($D227="X",VLOOKUP($B227,Table2[],4,FALSE),IF($E227="X",VLOOKUP($B227,Table3[],4,FALSE),IF($F227="X",VLOOKUP($B227,Table4[],4,FALSE),VLOOKUP($B227,Table5[],4,FALSE)))))</f>
        <v>TBD</v>
      </c>
      <c r="K227" s="5" t="str">
        <f>IF($C227="X",VLOOKUP($B227,Table1[],5,FALSE),IF($D227="X",VLOOKUP($B227,Table2[],5,FALSE),IF($E227="X",VLOOKUP($B227,Table3[],5,FALSE),IF($F227="X",VLOOKUP($B227,Table4[],5,FALSE),VLOOKUP($B227,Table5[],5,FALSE)))))</f>
        <v>TBD</v>
      </c>
      <c r="L227" s="5" t="str">
        <f>IF($C227="X",VLOOKUP($B227,Table1[],6,FALSE),IF($D227="X",VLOOKUP($B227,Table2[],6,FALSE),IF($E227="X",VLOOKUP($B227,Table3[],6,FALSE),IF($F227="X",VLOOKUP($B227,Table4[],6,FALSE),VLOOKUP($B227,Table5[],6,FALSE)))))</f>
        <v>TBD</v>
      </c>
      <c r="M227" t="s">
        <v>23</v>
      </c>
      <c r="P227" t="s">
        <v>24</v>
      </c>
      <c r="S227" s="89"/>
    </row>
    <row r="228" spans="1:19" ht="60" x14ac:dyDescent="0.25">
      <c r="A228" s="84">
        <v>220</v>
      </c>
      <c r="B228" s="3" t="s">
        <v>244</v>
      </c>
      <c r="C228" s="78" t="str">
        <f>IF(IFERROR(VLOOKUP('Unified Metrics'!B228,Table1[],1,FALSE),"")="","","X")</f>
        <v/>
      </c>
      <c r="D228" s="78" t="str">
        <f>IF(IFERROR(VLOOKUP('Unified Metrics'!B228,Table2[],1,FALSE),"")="","","X")</f>
        <v/>
      </c>
      <c r="E228" s="78" t="str">
        <f>IF(IFERROR(VLOOKUP('Unified Metrics'!B228,Table3[],1,FALSE),"")="","","X")</f>
        <v/>
      </c>
      <c r="F228" s="78" t="str">
        <f>IF(IFERROR(VLOOKUP('Unified Metrics'!B228,Table4[],1,FALSE),"")="","","X")</f>
        <v>X</v>
      </c>
      <c r="G228" s="78" t="str">
        <f>IF(IFERROR(VLOOKUP('Unified Metrics'!B228,Table5[],1,FALSE),"")="","","X")</f>
        <v/>
      </c>
      <c r="H228" s="5" t="str">
        <f>IF(C228="X",VLOOKUP(B228,Table1[],2,FALSE),IF(D228="X",VLOOKUP(B228,Table2[],2,FALSE),IF(E228="X",VLOOKUP(B228,Table3[],2,FALSE),IF(F228="X",VLOOKUP(B228,Table4[],2,FALSE),VLOOKUP(B228,Table5[],2,FALSE)))))</f>
        <v>If a full-time faculty chooses not to be paid for these hours, they can bank up to 30 LHE for later withdrawal to meet contract (30 LHE = Full time for 1 year (2 terms))</v>
      </c>
      <c r="I228" s="5" t="str">
        <f>IF($C228="X",VLOOKUP($B228,Table1[],3,FALSE),IF($D228="X",VLOOKUP($B228,Table2[],3,FALSE),IF($E228="X",VLOOKUP($B228,Table3[],3,FALSE),IF($F228="X",VLOOKUP($B228,Table4[],3,FALSE),VLOOKUP($B228,Table5[],3,FALSE)))))</f>
        <v>TBD</v>
      </c>
      <c r="J228" s="5" t="str">
        <f>IF($C228="X",VLOOKUP($B228,Table1[],4,FALSE),IF($D228="X",VLOOKUP($B228,Table2[],4,FALSE),IF($E228="X",VLOOKUP($B228,Table3[],4,FALSE),IF($F228="X",VLOOKUP($B228,Table4[],4,FALSE),VLOOKUP($B228,Table5[],4,FALSE)))))</f>
        <v>TBD</v>
      </c>
      <c r="K228" s="5" t="str">
        <f>IF($C228="X",VLOOKUP($B228,Table1[],5,FALSE),IF($D228="X",VLOOKUP($B228,Table2[],5,FALSE),IF($E228="X",VLOOKUP($B228,Table3[],5,FALSE),IF($F228="X",VLOOKUP($B228,Table4[],5,FALSE),VLOOKUP($B228,Table5[],5,FALSE)))))</f>
        <v>TBD</v>
      </c>
      <c r="L228" s="5" t="str">
        <f>IF($C228="X",VLOOKUP($B228,Table1[],6,FALSE),IF($D228="X",VLOOKUP($B228,Table2[],6,FALSE),IF($E228="X",VLOOKUP($B228,Table3[],6,FALSE),IF($F228="X",VLOOKUP($B228,Table4[],6,FALSE),VLOOKUP($B228,Table5[],6,FALSE)))))</f>
        <v>TBD</v>
      </c>
      <c r="M228" t="s">
        <v>23</v>
      </c>
      <c r="P228" t="s">
        <v>24</v>
      </c>
      <c r="S228" s="89"/>
    </row>
    <row r="229" spans="1:19" x14ac:dyDescent="0.25">
      <c r="A229" s="84">
        <v>221</v>
      </c>
      <c r="B229" s="3" t="s">
        <v>245</v>
      </c>
      <c r="C229" s="78" t="str">
        <f>IF(IFERROR(VLOOKUP('Unified Metrics'!B229,Table1[],1,FALSE),"")="","","X")</f>
        <v/>
      </c>
      <c r="D229" s="78" t="str">
        <f>IF(IFERROR(VLOOKUP('Unified Metrics'!B229,Table2[],1,FALSE),"")="","","X")</f>
        <v/>
      </c>
      <c r="E229" s="78" t="str">
        <f>IF(IFERROR(VLOOKUP('Unified Metrics'!B229,Table3[],1,FALSE),"")="","","X")</f>
        <v/>
      </c>
      <c r="F229" s="78" t="str">
        <f>IF(IFERROR(VLOOKUP('Unified Metrics'!B229,Table4[],1,FALSE),"")="","","X")</f>
        <v>X</v>
      </c>
      <c r="G229" s="78" t="str">
        <f>IF(IFERROR(VLOOKUP('Unified Metrics'!B229,Table5[],1,FALSE),"")="","","X")</f>
        <v/>
      </c>
      <c r="H229" s="5" t="str">
        <f>IF(C229="X",VLOOKUP(B229,Table1[],2,FALSE),IF(D229="X",VLOOKUP(B229,Table2[],2,FALSE),IF(E229="X",VLOOKUP(B229,Table3[],2,FALSE),IF(F229="X",VLOOKUP(B229,Table4[],2,FALSE),VLOOKUP(B229,Table5[],2,FALSE)))))</f>
        <v>TBD</v>
      </c>
      <c r="I229" s="5" t="str">
        <f>IF($C229="X",VLOOKUP($B229,Table1[],3,FALSE),IF($D229="X",VLOOKUP($B229,Table2[],3,FALSE),IF($E229="X",VLOOKUP($B229,Table3[],3,FALSE),IF($F229="X",VLOOKUP($B229,Table4[],3,FALSE),VLOOKUP($B229,Table5[],3,FALSE)))))</f>
        <v>TBD</v>
      </c>
      <c r="J229" s="5" t="str">
        <f>IF($C229="X",VLOOKUP($B229,Table1[],4,FALSE),IF($D229="X",VLOOKUP($B229,Table2[],4,FALSE),IF($E229="X",VLOOKUP($B229,Table3[],4,FALSE),IF($F229="X",VLOOKUP($B229,Table4[],4,FALSE),VLOOKUP($B229,Table5[],4,FALSE)))))</f>
        <v>TBD</v>
      </c>
      <c r="K229" s="5" t="str">
        <f>IF($C229="X",VLOOKUP($B229,Table1[],5,FALSE),IF($D229="X",VLOOKUP($B229,Table2[],5,FALSE),IF($E229="X",VLOOKUP($B229,Table3[],5,FALSE),IF($F229="X",VLOOKUP($B229,Table4[],5,FALSE),VLOOKUP($B229,Table5[],5,FALSE)))))</f>
        <v>TBD</v>
      </c>
      <c r="L229" s="5" t="str">
        <f>IF($C229="X",VLOOKUP($B229,Table1[],6,FALSE),IF($D229="X",VLOOKUP($B229,Table2[],6,FALSE),IF($E229="X",VLOOKUP($B229,Table3[],6,FALSE),IF($F229="X",VLOOKUP($B229,Table4[],6,FALSE),VLOOKUP($B229,Table5[],6,FALSE)))))</f>
        <v>TBD</v>
      </c>
    </row>
    <row r="230" spans="1:19" ht="75" x14ac:dyDescent="0.25">
      <c r="A230" s="84">
        <v>222</v>
      </c>
      <c r="B230" s="3" t="s">
        <v>246</v>
      </c>
      <c r="C230" s="78" t="str">
        <f>IF(IFERROR(VLOOKUP('Unified Metrics'!B230,Table1[],1,FALSE),"")="","","X")</f>
        <v/>
      </c>
      <c r="D230" s="78" t="str">
        <f>IF(IFERROR(VLOOKUP('Unified Metrics'!B230,Table2[],1,FALSE),"")="","","X")</f>
        <v/>
      </c>
      <c r="E230" s="78" t="str">
        <f>IF(IFERROR(VLOOKUP('Unified Metrics'!B230,Table3[],1,FALSE),"")="","","X")</f>
        <v/>
      </c>
      <c r="F230" s="78" t="str">
        <f>IF(IFERROR(VLOOKUP('Unified Metrics'!B230,Table4[],1,FALSE),"")="","","X")</f>
        <v>X</v>
      </c>
      <c r="G230" s="78" t="str">
        <f>IF(IFERROR(VLOOKUP('Unified Metrics'!B230,Table5[],1,FALSE),"")="","","X")</f>
        <v/>
      </c>
      <c r="H230" s="5" t="str">
        <f>IF(C230="X",VLOOKUP(B230,Table1[],2,FALSE),IF(D230="X",VLOOKUP(B230,Table2[],2,FALSE),IF(E230="X",VLOOKUP(B230,Table3[],2,FALSE),IF(F230="X",VLOOKUP(B230,Table4[],2,FALSE),VLOOKUP(B230,Table5[],2,FALSE)))))</f>
        <v>Positive Attendance dividied by cuulative scheduled hours.</v>
      </c>
      <c r="I230" s="5" t="str">
        <f>IF($C230="X",VLOOKUP($B230,Table1[],3,FALSE),IF($D230="X",VLOOKUP($B230,Table2[],3,FALSE),IF($E230="X",VLOOKUP($B230,Table3[],3,FALSE),IF($F230="X",VLOOKUP($B230,Table4[],3,FALSE),VLOOKUP($B230,Table5[],3,FALSE)))))</f>
        <v xml:space="preserve">PA/CUM SCHED HOURS = Actual Positive Attendance Hours collected / Cumulative Scheduled Hours </v>
      </c>
      <c r="J230" s="5" t="str">
        <f>IF($C230="X",VLOOKUP($B230,Table1[],4,FALSE),IF($D230="X",VLOOKUP($B230,Table2[],4,FALSE),IF($E230="X",VLOOKUP($B230,Table3[],4,FALSE),IF($F230="X",VLOOKUP($B230,Table4[],4,FALSE),VLOOKUP($B230,Table5[],4,FALSE)))))</f>
        <v>[N/A]</v>
      </c>
      <c r="K230" s="5" t="str">
        <f>IF($C230="X",VLOOKUP($B230,Table1[],5,FALSE),IF($D230="X",VLOOKUP($B230,Table2[],5,FALSE),IF($E230="X",VLOOKUP($B230,Table3[],5,FALSE),IF($F230="X",VLOOKUP($B230,Table4[],5,FALSE),VLOOKUP($B230,Table5[],5,FALSE)))))</f>
        <v>NOTES ON USING THIS ELEMENT: Calculated for Positive Attendance (PAC, PANC) sections</v>
      </c>
      <c r="L230" s="5" t="str">
        <f>IF($C230="X",VLOOKUP($B230,Table1[],6,FALSE),IF($D230="X",VLOOKUP($B230,Table2[],6,FALSE),IF($E230="X",VLOOKUP($B230,Table3[],6,FALSE),IF($F230="X",VLOOKUP($B230,Table4[],6,FALSE),VLOOKUP($B230,Table5[],6,FALSE)))))</f>
        <v>[N/A]</v>
      </c>
      <c r="M230" t="s">
        <v>23</v>
      </c>
      <c r="P230" t="s">
        <v>24</v>
      </c>
      <c r="S230" s="89"/>
    </row>
    <row r="231" spans="1:19" ht="45" x14ac:dyDescent="0.25">
      <c r="A231" s="84">
        <v>223</v>
      </c>
      <c r="B231" s="3" t="s">
        <v>247</v>
      </c>
      <c r="C231" s="78" t="str">
        <f>IF(IFERROR(VLOOKUP('Unified Metrics'!B231,Table1[],1,FALSE),"")="","","X")</f>
        <v/>
      </c>
      <c r="D231" s="78" t="str">
        <f>IF(IFERROR(VLOOKUP('Unified Metrics'!B231,Table2[],1,FALSE),"")="","","X")</f>
        <v/>
      </c>
      <c r="E231" s="78" t="str">
        <f>IF(IFERROR(VLOOKUP('Unified Metrics'!B231,Table3[],1,FALSE),"")="","","X")</f>
        <v/>
      </c>
      <c r="F231" s="78" t="str">
        <f>IF(IFERROR(VLOOKUP('Unified Metrics'!B231,Table4[],1,FALSE),"")="","","X")</f>
        <v>X</v>
      </c>
      <c r="G231" s="78" t="str">
        <f>IF(IFERROR(VLOOKUP('Unified Metrics'!B231,Table5[],1,FALSE),"")="","","X")</f>
        <v/>
      </c>
      <c r="H231" s="5" t="str">
        <f>IF(C231="X",VLOOKUP(B231,Table1[],2,FALSE),IF(D231="X",VLOOKUP(B231,Table2[],2,FALSE),IF(E231="X",VLOOKUP(B231,Table3[],2,FALSE),IF(F231="X",VLOOKUP(B231,Table4[],2,FALSE),VLOOKUP(B231,Table5[],2,FALSE)))))</f>
        <v>Positive Attendence Contact Hours divided by Full-Time Equivalent Faculty</v>
      </c>
      <c r="I231" s="5" t="str">
        <f>IF($C231="X",VLOOKUP($B231,Table1[],3,FALSE),IF($D231="X",VLOOKUP($B231,Table2[],3,FALSE),IF($E231="X",VLOOKUP($B231,Table3[],3,FALSE),IF($F231="X",VLOOKUP($B231,Table4[],3,FALSE),VLOOKUP($B231,Table5[],3,FALSE)))))</f>
        <v>[N/A]</v>
      </c>
      <c r="J231" s="5" t="str">
        <f>IF($C231="X",VLOOKUP($B231,Table1[],4,FALSE),IF($D231="X",VLOOKUP($B231,Table2[],4,FALSE),IF($E231="X",VLOOKUP($B231,Table3[],4,FALSE),IF($F231="X",VLOOKUP($B231,Table4[],4,FALSE),VLOOKUP($B231,Table5[],4,FALSE)))))</f>
        <v>[N/A]</v>
      </c>
      <c r="K231" s="5" t="str">
        <f>IF($C231="X",VLOOKUP($B231,Table1[],5,FALSE),IF($D231="X",VLOOKUP($B231,Table2[],5,FALSE),IF($E231="X",VLOOKUP($B231,Table3[],5,FALSE),IF($F231="X",VLOOKUP($B231,Table4[],5,FALSE),VLOOKUP($B231,Table5[],5,FALSE)))))</f>
        <v>[N/A]</v>
      </c>
      <c r="L231" s="5" t="str">
        <f>IF($C231="X",VLOOKUP($B231,Table1[],6,FALSE),IF($D231="X",VLOOKUP($B231,Table2[],6,FALSE),IF($E231="X",VLOOKUP($B231,Table3[],6,FALSE),IF($F231="X",VLOOKUP($B231,Table4[],6,FALSE),VLOOKUP($B231,Table5[],6,FALSE)))))</f>
        <v>Related Elements: [DSCH/FTEF], [WSCH/FTEF], [IW/FTEF]</v>
      </c>
      <c r="M231" t="s">
        <v>23</v>
      </c>
      <c r="P231" t="s">
        <v>24</v>
      </c>
      <c r="S231" s="89"/>
    </row>
    <row r="232" spans="1:19" ht="75" x14ac:dyDescent="0.25">
      <c r="A232" s="84">
        <v>224</v>
      </c>
      <c r="B232" s="3" t="s">
        <v>248</v>
      </c>
      <c r="C232" s="78" t="str">
        <f>IF(IFERROR(VLOOKUP('Unified Metrics'!B232,Table1[],1,FALSE),"")="","","X")</f>
        <v/>
      </c>
      <c r="D232" s="78" t="str">
        <f>IF(IFERROR(VLOOKUP('Unified Metrics'!B232,Table2[],1,FALSE),"")="","","X")</f>
        <v>X</v>
      </c>
      <c r="E232" s="78" t="str">
        <f>IF(IFERROR(VLOOKUP('Unified Metrics'!B232,Table3[],1,FALSE),"")="","","X")</f>
        <v>X</v>
      </c>
      <c r="F232" s="78" t="str">
        <f>IF(IFERROR(VLOOKUP('Unified Metrics'!B232,Table4[],1,FALSE),"")="","","X")</f>
        <v>X</v>
      </c>
      <c r="G232" s="78" t="str">
        <f>IF(IFERROR(VLOOKUP('Unified Metrics'!B232,Table5[],1,FALSE),"")="","","X")</f>
        <v/>
      </c>
      <c r="H232" s="5" t="str">
        <f>IF(C232="X",VLOOKUP(B232,Table1[],2,FALSE),IF(D232="X",VLOOKUP(B232,Table2[],2,FALSE),IF(E232="X",VLOOKUP(B232,Table3[],2,FALSE),IF(F232="X",VLOOKUP(B232,Table4[],2,FALSE),VLOOKUP(B232,Table5[],2,FALSE)))))</f>
        <v>Part of Term references the three-digit code assigned to a portion of an academic term that indicates the time period in which a group of classes are offered. The full Part of Term level lists all active parts of term for a selected term.</v>
      </c>
      <c r="I232" s="5" t="str">
        <f>IF($C232="X",VLOOKUP($B232,Table1[],3,FALSE),IF($D232="X",VLOOKUP($B232,Table2[],3,FALSE),IF($E232="X",VLOOKUP($B232,Table3[],3,FALSE),IF($F232="X",VLOOKUP($B232,Table4[],3,FALSE),VLOOKUP($B232,Table5[],3,FALSE)))))</f>
        <v>[N/A]</v>
      </c>
      <c r="J232" s="5" t="str">
        <f>IF($C232="X",VLOOKUP($B232,Table1[],4,FALSE),IF($D232="X",VLOOKUP($B232,Table2[],4,FALSE),IF($E232="X",VLOOKUP($B232,Table3[],4,FALSE),IF($F232="X",VLOOKUP($B232,Table4[],4,FALSE),VLOOKUP($B232,Table5[],4,FALSE)))))</f>
        <v>TBD</v>
      </c>
      <c r="K232" s="5" t="str">
        <f>IF($C232="X",VLOOKUP($B232,Table1[],5,FALSE),IF($D232="X",VLOOKUP($B232,Table2[],5,FALSE),IF($E232="X",VLOOKUP($B232,Table3[],5,FALSE),IF($F232="X",VLOOKUP($B232,Table4[],5,FALSE),VLOOKUP($B232,Table5[],5,FALSE)))))</f>
        <v>[N/A]</v>
      </c>
      <c r="L232" s="5" t="str">
        <f>IF($C232="X",VLOOKUP($B232,Table1[],6,FALSE),IF($D232="X",VLOOKUP($B232,Table2[],6,FALSE),IF($E232="X",VLOOKUP($B232,Table3[],6,FALSE),IF($F232="X",VLOOKUP($B232,Table4[],6,FALSE),VLOOKUP($B232,Table5[],6,FALSE)))))</f>
        <v>[N/A]</v>
      </c>
      <c r="M232" t="s">
        <v>23</v>
      </c>
      <c r="P232" t="s">
        <v>24</v>
      </c>
      <c r="S232" s="89"/>
    </row>
    <row r="233" spans="1:19" ht="90" x14ac:dyDescent="0.25">
      <c r="A233" s="84">
        <v>225</v>
      </c>
      <c r="B233" s="3" t="s">
        <v>249</v>
      </c>
      <c r="C233" s="78" t="str">
        <f>IF(IFERROR(VLOOKUP('Unified Metrics'!B233,Table1[],1,FALSE),"")="","","X")</f>
        <v/>
      </c>
      <c r="D233" s="78" t="str">
        <f>IF(IFERROR(VLOOKUP('Unified Metrics'!B233,Table2[],1,FALSE),"")="","","X")</f>
        <v>X</v>
      </c>
      <c r="E233" s="78" t="str">
        <f>IF(IFERROR(VLOOKUP('Unified Metrics'!B233,Table3[],1,FALSE),"")="","","X")</f>
        <v>X</v>
      </c>
      <c r="F233" s="78" t="str">
        <f>IF(IFERROR(VLOOKUP('Unified Metrics'!B233,Table4[],1,FALSE),"")="","","X")</f>
        <v>X</v>
      </c>
      <c r="G233" s="78" t="str">
        <f>IF(IFERROR(VLOOKUP('Unified Metrics'!B233,Table5[],1,FALSE),"")="","","X")</f>
        <v/>
      </c>
      <c r="H233" s="5" t="str">
        <f>IF(C233="X",VLOOKUP(B233,Table1[],2,FALSE),IF(D233="X",VLOOKUP(B233,Table2[],2,FALSE),IF(E233="X",VLOOKUP(B233,Table3[],2,FALSE),IF(F233="X",VLOOKUP(B233,Table4[],2,FALSE),VLOOKUP(B233,Table5[],2,FALSE)))))</f>
        <v>The number of weeks expected for classes which are associated with the selected Part of Term. Courses associated with the NST (Non-Standard Term), ZDC (Dual-Credit), and APP (Apprenticeship) are the most likely to contain classes which differ from thier designated part of term length.</v>
      </c>
      <c r="I233" s="5" t="str">
        <f>IF($C233="X",VLOOKUP($B233,Table1[],3,FALSE),IF($D233="X",VLOOKUP($B233,Table2[],3,FALSE),IF($E233="X",VLOOKUP($B233,Table3[],3,FALSE),IF($F233="X",VLOOKUP($B233,Table4[],3,FALSE),VLOOKUP($B233,Table5[],3,FALSE)))))</f>
        <v>[N/A]</v>
      </c>
      <c r="J233" s="5" t="str">
        <f>IF($C233="X",VLOOKUP($B233,Table1[],4,FALSE),IF($D233="X",VLOOKUP($B233,Table2[],4,FALSE),IF($E233="X",VLOOKUP($B233,Table3[],4,FALSE),IF($F233="X",VLOOKUP($B233,Table4[],4,FALSE),VLOOKUP($B233,Table5[],4,FALSE)))))</f>
        <v>TBD</v>
      </c>
      <c r="K233" s="5" t="str">
        <f>IF($C233="X",VLOOKUP($B233,Table1[],5,FALSE),IF($D233="X",VLOOKUP($B233,Table2[],5,FALSE),IF($E233="X",VLOOKUP($B233,Table3[],5,FALSE),IF($F233="X",VLOOKUP($B233,Table4[],5,FALSE),VLOOKUP($B233,Table5[],5,FALSE)))))</f>
        <v>[N/A]</v>
      </c>
      <c r="L233" s="5" t="str">
        <f>IF($C233="X",VLOOKUP($B233,Table1[],6,FALSE),IF($D233="X",VLOOKUP($B233,Table2[],6,FALSE),IF($E233="X",VLOOKUP($B233,Table3[],6,FALSE),IF($F233="X",VLOOKUP($B233,Table4[],6,FALSE),VLOOKUP($B233,Table5[],6,FALSE)))))</f>
        <v>[N/A]</v>
      </c>
      <c r="M233" t="s">
        <v>23</v>
      </c>
      <c r="P233" t="s">
        <v>24</v>
      </c>
      <c r="S233" s="89"/>
    </row>
    <row r="234" spans="1:19" ht="165" x14ac:dyDescent="0.25">
      <c r="A234" s="84">
        <v>226</v>
      </c>
      <c r="B234" s="3" t="s">
        <v>250</v>
      </c>
      <c r="C234" s="78" t="str">
        <f>IF(IFERROR(VLOOKUP('Unified Metrics'!B234,Table1[],1,FALSE),"")="","","X")</f>
        <v/>
      </c>
      <c r="D234" s="78" t="str">
        <f>IF(IFERROR(VLOOKUP('Unified Metrics'!B234,Table2[],1,FALSE),"")="","","X")</f>
        <v>X</v>
      </c>
      <c r="E234" s="78" t="str">
        <f>IF(IFERROR(VLOOKUP('Unified Metrics'!B234,Table3[],1,FALSE),"")="","","X")</f>
        <v>X</v>
      </c>
      <c r="F234" s="78" t="str">
        <f>IF(IFERROR(VLOOKUP('Unified Metrics'!B234,Table4[],1,FALSE),"")="","","X")</f>
        <v>X</v>
      </c>
      <c r="G234" s="78" t="str">
        <f>IF(IFERROR(VLOOKUP('Unified Metrics'!B234,Table5[],1,FALSE),"")="","","X")</f>
        <v/>
      </c>
      <c r="H234" s="5" t="str">
        <f>IF(C234="X",VLOOKUP(B234,Table1[],2,FALSE),IF(D234="X",VLOOKUP(B234,Table2[],2,FALSE),IF(E234="X",VLOOKUP(B234,Table3[],2,FALSE),IF(F234="X",VLOOKUP(B234,Table4[],2,FALSE),VLOOKUP(B234,Table5[],2,FALSE)))))</f>
        <v>Part of Term references the three-digit code assigned to a portion of an academic term that indicates the time period in which a group of classes are offered. The simplified Part of Term level rolls up parts of term that are differentiated only by first day of class during the first week (81M, 81T, 81W, 81R, 81F, 81S would all become 81X')</v>
      </c>
      <c r="I234" s="5" t="str">
        <f>IF($C234="X",VLOOKUP($B234,Table1[],3,FALSE),IF($D234="X",VLOOKUP($B234,Table2[],3,FALSE),IF($E234="X",VLOOKUP($B234,Table3[],3,FALSE),IF($F234="X",VLOOKUP($B234,Table4[],3,FALSE),VLOOKUP($B234,Table5[],3,FALSE)))))</f>
        <v>[N/A]</v>
      </c>
      <c r="J234" s="5" t="str">
        <f>IF($C234="X",VLOOKUP($B234,Table1[],4,FALSE),IF($D234="X",VLOOKUP($B234,Table2[],4,FALSE),IF($E234="X",VLOOKUP($B234,Table3[],4,FALSE),IF($F234="X",VLOOKUP($B234,Table4[],4,FALSE),VLOOKUP($B234,Table5[],4,FALSE)))))</f>
        <v>TBD</v>
      </c>
      <c r="K234" s="5" t="str">
        <f>IF($C234="X",VLOOKUP($B234,Table1[],5,FALSE),IF($D234="X",VLOOKUP($B234,Table2[],5,FALSE),IF($E234="X",VLOOKUP($B234,Table3[],5,FALSE),IF($F234="X",VLOOKUP($B234,Table4[],5,FALSE),VLOOKUP($B234,Table5[],5,FALSE)))))</f>
        <v>NOTES ON USING THIS ELEMENT: Certain parts of term may have courses which start before or end after the official full term (16R) starts or ends.  NST (Non-Standard Term), ZDC (Dual-Credit), and APP (Apprenticeship) are the most likely parts of term in which this may occur, although users can manually allow this to occur in any part of term.</v>
      </c>
      <c r="L234" s="5" t="str">
        <f>IF($C234="X",VLOOKUP($B234,Table1[],6,FALSE),IF($D234="X",VLOOKUP($B234,Table2[],6,FALSE),IF($E234="X",VLOOKUP($B234,Table3[],6,FALSE),IF($F234="X",VLOOKUP($B234,Table4[],6,FALSE),VLOOKUP($B234,Table5[],6,FALSE)))))</f>
        <v>[N/A]</v>
      </c>
      <c r="M234" t="s">
        <v>23</v>
      </c>
      <c r="P234" t="s">
        <v>24</v>
      </c>
      <c r="S234" s="89"/>
    </row>
    <row r="235" spans="1:19" ht="90" x14ac:dyDescent="0.25">
      <c r="A235" s="84">
        <v>227</v>
      </c>
      <c r="B235" s="3" t="s">
        <v>251</v>
      </c>
      <c r="C235" s="78" t="str">
        <f>IF(IFERROR(VLOOKUP('Unified Metrics'!B235,Table1[],1,FALSE),"")="","","X")</f>
        <v/>
      </c>
      <c r="D235" s="78" t="str">
        <f>IF(IFERROR(VLOOKUP('Unified Metrics'!B235,Table2[],1,FALSE),"")="","","X")</f>
        <v>X</v>
      </c>
      <c r="E235" s="78" t="str">
        <f>IF(IFERROR(VLOOKUP('Unified Metrics'!B235,Table3[],1,FALSE),"")="","","X")</f>
        <v>X</v>
      </c>
      <c r="F235" s="78" t="str">
        <f>IF(IFERROR(VLOOKUP('Unified Metrics'!B235,Table4[],1,FALSE),"")="","","X")</f>
        <v>X</v>
      </c>
      <c r="G235" s="78" t="str">
        <f>IF(IFERROR(VLOOKUP('Unified Metrics'!B235,Table5[],1,FALSE),"")="","","X")</f>
        <v/>
      </c>
      <c r="H235" s="5" t="str">
        <f>IF(C235="X",VLOOKUP(B235,Table1[],2,FALSE),IF(D235="X",VLOOKUP(B235,Table2[],2,FALSE),IF(E235="X",VLOOKUP(B235,Table3[],2,FALSE),IF(F235="X",VLOOKUP(B235,Table4[],2,FALSE),VLOOKUP(B235,Table5[],2,FALSE)))))</f>
        <v>The number of weeks expected for classes which are associated with the selected Part of Term. Courses associated with the NST (Non-Standard Term), ZDC (Dual-Credit), and APP (Apprenticeship) are the most likely to contain classes which differ from the given number of weeks in this level.</v>
      </c>
      <c r="I235" s="5" t="str">
        <f>IF($C235="X",VLOOKUP($B235,Table1[],3,FALSE),IF($D235="X",VLOOKUP($B235,Table2[],3,FALSE),IF($E235="X",VLOOKUP($B235,Table3[],3,FALSE),IF($F235="X",VLOOKUP($B235,Table4[],3,FALSE),VLOOKUP($B235,Table5[],3,FALSE)))))</f>
        <v>[N/A]</v>
      </c>
      <c r="J235" s="5" t="str">
        <f>IF($C235="X",VLOOKUP($B235,Table1[],4,FALSE),IF($D235="X",VLOOKUP($B235,Table2[],4,FALSE),IF($E235="X",VLOOKUP($B235,Table3[],4,FALSE),IF($F235="X",VLOOKUP($B235,Table4[],4,FALSE),VLOOKUP($B235,Table5[],4,FALSE)))))</f>
        <v>TBD</v>
      </c>
      <c r="K235" s="5" t="str">
        <f>IF($C235="X",VLOOKUP($B235,Table1[],5,FALSE),IF($D235="X",VLOOKUP($B235,Table2[],5,FALSE),IF($E235="X",VLOOKUP($B235,Table3[],5,FALSE),IF($F235="X",VLOOKUP($B235,Table4[],5,FALSE),VLOOKUP($B235,Table5[],5,FALSE)))))</f>
        <v>[N/A]</v>
      </c>
      <c r="L235" s="5" t="str">
        <f>IF($C235="X",VLOOKUP($B235,Table1[],6,FALSE),IF($D235="X",VLOOKUP($B235,Table2[],6,FALSE),IF($E235="X",VLOOKUP($B235,Table3[],6,FALSE),IF($F235="X",VLOOKUP($B235,Table4[],6,FALSE),VLOOKUP($B235,Table5[],6,FALSE)))))</f>
        <v>[N/A]</v>
      </c>
      <c r="M235" t="s">
        <v>23</v>
      </c>
      <c r="P235" t="s">
        <v>24</v>
      </c>
      <c r="S235" s="89"/>
    </row>
    <row r="236" spans="1:19" ht="30" x14ac:dyDescent="0.25">
      <c r="A236" s="84">
        <v>228</v>
      </c>
      <c r="B236" s="3" t="s">
        <v>252</v>
      </c>
      <c r="C236" s="78" t="str">
        <f>IF(IFERROR(VLOOKUP('Unified Metrics'!B236,Table1[],1,FALSE),"")="","","X")</f>
        <v/>
      </c>
      <c r="D236" s="78" t="str">
        <f>IF(IFERROR(VLOOKUP('Unified Metrics'!B236,Table2[],1,FALSE),"")="","","X")</f>
        <v>X</v>
      </c>
      <c r="E236" s="78" t="str">
        <f>IF(IFERROR(VLOOKUP('Unified Metrics'!B236,Table3[],1,FALSE),"")="","","X")</f>
        <v>X</v>
      </c>
      <c r="F236" s="78" t="str">
        <f>IF(IFERROR(VLOOKUP('Unified Metrics'!B236,Table4[],1,FALSE),"")="","","X")</f>
        <v>X</v>
      </c>
      <c r="G236" s="78" t="str">
        <f>IF(IFERROR(VLOOKUP('Unified Metrics'!B236,Table5[],1,FALSE),"")="","","X")</f>
        <v/>
      </c>
      <c r="H236" s="5" t="str">
        <f>IF(C236="X",VLOOKUP(B236,Table1[],2,FALSE),IF(D236="X",VLOOKUP(B236,Table2[],2,FALSE),IF(E236="X",VLOOKUP(B236,Table3[],2,FALSE),IF(F236="X",VLOOKUP(B236,Table4[],2,FALSE),VLOOKUP(B236,Table5[],2,FALSE)))))</f>
        <v>The last date of the part of term in which a particular section of a course meets.</v>
      </c>
      <c r="I236" s="5" t="str">
        <f>IF($C236="X",VLOOKUP($B236,Table1[],3,FALSE),IF($D236="X",VLOOKUP($B236,Table2[],3,FALSE),IF($E236="X",VLOOKUP($B236,Table3[],3,FALSE),IF($F236="X",VLOOKUP($B236,Table4[],3,FALSE),VLOOKUP($B236,Table5[],3,FALSE)))))</f>
        <v>[N/A]</v>
      </c>
      <c r="J236" s="5" t="str">
        <f>IF($C236="X",VLOOKUP($B236,Table1[],4,FALSE),IF($D236="X",VLOOKUP($B236,Table2[],4,FALSE),IF($E236="X",VLOOKUP($B236,Table3[],4,FALSE),IF($F236="X",VLOOKUP($B236,Table4[],4,FALSE),VLOOKUP($B236,Table5[],4,FALSE)))))</f>
        <v>TBD</v>
      </c>
      <c r="K236" s="5" t="str">
        <f>IF($C236="X",VLOOKUP($B236,Table1[],5,FALSE),IF($D236="X",VLOOKUP($B236,Table2[],5,FALSE),IF($E236="X",VLOOKUP($B236,Table3[],5,FALSE),IF($F236="X",VLOOKUP($B236,Table4[],5,FALSE),VLOOKUP($B236,Table5[],5,FALSE)))))</f>
        <v>[N/A]</v>
      </c>
      <c r="L236" s="5" t="str">
        <f>IF($C236="X",VLOOKUP($B236,Table1[],6,FALSE),IF($D236="X",VLOOKUP($B236,Table2[],6,FALSE),IF($E236="X",VLOOKUP($B236,Table3[],6,FALSE),IF($F236="X",VLOOKUP($B236,Table4[],6,FALSE),VLOOKUP($B236,Table5[],6,FALSE)))))</f>
        <v>[N/A]</v>
      </c>
      <c r="M236" t="s">
        <v>23</v>
      </c>
      <c r="P236" t="s">
        <v>24</v>
      </c>
      <c r="S236" s="89"/>
    </row>
    <row r="237" spans="1:19" ht="30" x14ac:dyDescent="0.25">
      <c r="A237" s="84">
        <v>229</v>
      </c>
      <c r="B237" s="3" t="s">
        <v>253</v>
      </c>
      <c r="C237" s="78" t="str">
        <f>IF(IFERROR(VLOOKUP('Unified Metrics'!B237,Table1[],1,FALSE),"")="","","X")</f>
        <v/>
      </c>
      <c r="D237" s="78" t="str">
        <f>IF(IFERROR(VLOOKUP('Unified Metrics'!B237,Table2[],1,FALSE),"")="","","X")</f>
        <v>X</v>
      </c>
      <c r="E237" s="78" t="str">
        <f>IF(IFERROR(VLOOKUP('Unified Metrics'!B237,Table3[],1,FALSE),"")="","","X")</f>
        <v>X</v>
      </c>
      <c r="F237" s="78" t="str">
        <f>IF(IFERROR(VLOOKUP('Unified Metrics'!B237,Table4[],1,FALSE),"")="","","X")</f>
        <v>X</v>
      </c>
      <c r="G237" s="78" t="str">
        <f>IF(IFERROR(VLOOKUP('Unified Metrics'!B237,Table5[],1,FALSE),"")="","","X")</f>
        <v/>
      </c>
      <c r="H237" s="5" t="str">
        <f>IF(C237="X",VLOOKUP(B237,Table1[],2,FALSE),IF(D237="X",VLOOKUP(B237,Table2[],2,FALSE),IF(E237="X",VLOOKUP(B237,Table3[],2,FALSE),IF(F237="X",VLOOKUP(B237,Table4[],2,FALSE),VLOOKUP(B237,Table5[],2,FALSE)))))</f>
        <v>The first date of the part of term in which a particular section of a course meets.</v>
      </c>
      <c r="I237" s="5" t="str">
        <f>IF($C237="X",VLOOKUP($B237,Table1[],3,FALSE),IF($D237="X",VLOOKUP($B237,Table2[],3,FALSE),IF($E237="X",VLOOKUP($B237,Table3[],3,FALSE),IF($F237="X",VLOOKUP($B237,Table4[],3,FALSE),VLOOKUP($B237,Table5[],3,FALSE)))))</f>
        <v>[N/A]</v>
      </c>
      <c r="J237" s="5" t="str">
        <f>IF($C237="X",VLOOKUP($B237,Table1[],4,FALSE),IF($D237="X",VLOOKUP($B237,Table2[],4,FALSE),IF($E237="X",VLOOKUP($B237,Table3[],4,FALSE),IF($F237="X",VLOOKUP($B237,Table4[],4,FALSE),VLOOKUP($B237,Table5[],4,FALSE)))))</f>
        <v>TBD</v>
      </c>
      <c r="K237" s="5" t="str">
        <f>IF($C237="X",VLOOKUP($B237,Table1[],5,FALSE),IF($D237="X",VLOOKUP($B237,Table2[],5,FALSE),IF($E237="X",VLOOKUP($B237,Table3[],5,FALSE),IF($F237="X",VLOOKUP($B237,Table4[],5,FALSE),VLOOKUP($B237,Table5[],5,FALSE)))))</f>
        <v>[N/A]</v>
      </c>
      <c r="L237" s="5" t="str">
        <f>IF($C237="X",VLOOKUP($B237,Table1[],6,FALSE),IF($D237="X",VLOOKUP($B237,Table2[],6,FALSE),IF($E237="X",VLOOKUP($B237,Table3[],6,FALSE),IF($F237="X",VLOOKUP($B237,Table4[],6,FALSE),VLOOKUP($B237,Table5[],6,FALSE)))))</f>
        <v>[N/A]</v>
      </c>
      <c r="M237" t="s">
        <v>23</v>
      </c>
      <c r="P237" t="s">
        <v>24</v>
      </c>
      <c r="S237" s="89"/>
    </row>
    <row r="238" spans="1:19" ht="75" x14ac:dyDescent="0.25">
      <c r="A238" s="84">
        <v>230</v>
      </c>
      <c r="B238" s="3" t="s">
        <v>254</v>
      </c>
      <c r="C238" s="78" t="str">
        <f>IF(IFERROR(VLOOKUP('Unified Metrics'!B238,Table1[],1,FALSE),"")="","","X")</f>
        <v/>
      </c>
      <c r="D238" s="78" t="str">
        <f>IF(IFERROR(VLOOKUP('Unified Metrics'!B238,Table2[],1,FALSE),"")="","","X")</f>
        <v/>
      </c>
      <c r="E238" s="78" t="str">
        <f>IF(IFERROR(VLOOKUP('Unified Metrics'!B238,Table3[],1,FALSE),"")="","","X")</f>
        <v/>
      </c>
      <c r="F238" s="78" t="str">
        <f>IF(IFERROR(VLOOKUP('Unified Metrics'!B238,Table4[],1,FALSE),"")="","","X")</f>
        <v>X</v>
      </c>
      <c r="G238" s="78" t="str">
        <f>IF(IFERROR(VLOOKUP('Unified Metrics'!B238,Table5[],1,FALSE),"")="","","X")</f>
        <v/>
      </c>
      <c r="H238" s="5" t="str">
        <f>IF(C238="X",VLOOKUP(B238,Table1[],2,FALSE),IF(D238="X",VLOOKUP(B238,Table2[],2,FALSE),IF(E238="X",VLOOKUP(B238,Table3[],2,FALSE),IF(F238="X",VLOOKUP(B238,Table4[],2,FALSE),VLOOKUP(B238,Table5[],2,FALSE)))))</f>
        <v>Percent of students completing a class with a grade of A within a selected time period. Students receiving a grade of A earn credit for the class and are eligible for subsequent classes in a sequence.</v>
      </c>
      <c r="I238" s="5" t="str">
        <f>IF($C238="X",VLOOKUP($B238,Table1[],3,FALSE),IF($D238="X",VLOOKUP($B238,Table2[],3,FALSE),IF($E238="X",VLOOKUP($B238,Table3[],3,FALSE),IF($F238="X",VLOOKUP($B238,Table4[],3,FALSE),VLOOKUP($B238,Table5[],3,FALSE)))))</f>
        <v>Percent Grade A = Sum of all students receiving a grade of A / Sum of students registered as of Stat Date (class size)</v>
      </c>
      <c r="J238" s="5" t="str">
        <f>IF($C238="X",VLOOKUP($B238,Table1[],4,FALSE),IF($D238="X",VLOOKUP($B238,Table2[],4,FALSE),IF($E238="X",VLOOKUP($B238,Table3[],4,FALSE),IF($F238="X",VLOOKUP($B238,Table4[],4,FALSE),VLOOKUP($B238,Table5[],4,FALSE)))))</f>
        <v>[N/A]</v>
      </c>
      <c r="K238" s="5" t="str">
        <f>IF($C238="X",VLOOKUP($B238,Table1[],5,FALSE),IF($D238="X",VLOOKUP($B238,Table2[],5,FALSE),IF($E238="X",VLOOKUP($B238,Table3[],5,FALSE),IF($F238="X",VLOOKUP($B238,Table4[],5,FALSE),VLOOKUP($B238,Table5[],5,FALSE)))))</f>
        <v>[N/A]</v>
      </c>
      <c r="L238" s="5" t="str">
        <f>IF($C238="X",VLOOKUP($B238,Table1[],6,FALSE),IF($D238="X",VLOOKUP($B238,Table2[],6,FALSE),IF($E238="X",VLOOKUP($B238,Table3[],6,FALSE),IF($F238="X",VLOOKUP($B238,Table4[],6,FALSE),VLOOKUP($B238,Table5[],6,FALSE)))))</f>
        <v>[N/A]</v>
      </c>
      <c r="M238" t="s">
        <v>23</v>
      </c>
      <c r="P238" t="s">
        <v>24</v>
      </c>
      <c r="S238" s="89"/>
    </row>
    <row r="239" spans="1:19" ht="60" x14ac:dyDescent="0.25">
      <c r="A239" s="84">
        <v>231</v>
      </c>
      <c r="B239" s="3" t="s">
        <v>255</v>
      </c>
      <c r="C239" s="78" t="str">
        <f>IF(IFERROR(VLOOKUP('Unified Metrics'!B239,Table1[],1,FALSE),"")="","","X")</f>
        <v/>
      </c>
      <c r="D239" s="78" t="str">
        <f>IF(IFERROR(VLOOKUP('Unified Metrics'!B239,Table2[],1,FALSE),"")="","","X")</f>
        <v/>
      </c>
      <c r="E239" s="78" t="str">
        <f>IF(IFERROR(VLOOKUP('Unified Metrics'!B239,Table3[],1,FALSE),"")="","","X")</f>
        <v/>
      </c>
      <c r="F239" s="78" t="str">
        <f>IF(IFERROR(VLOOKUP('Unified Metrics'!B239,Table4[],1,FALSE),"")="","","X")</f>
        <v>X</v>
      </c>
      <c r="G239" s="78" t="str">
        <f>IF(IFERROR(VLOOKUP('Unified Metrics'!B239,Table5[],1,FALSE),"")="","","X")</f>
        <v/>
      </c>
      <c r="H239" s="5" t="str">
        <f>IF(C239="X",VLOOKUP(B239,Table1[],2,FALSE),IF(D239="X",VLOOKUP(B239,Table2[],2,FALSE),IF(E239="X",VLOOKUP(B239,Table3[],2,FALSE),IF(F239="X",VLOOKUP(B239,Table4[],2,FALSE),VLOOKUP(B239,Table5[],2,FALSE)))))</f>
        <v>Percent of students completing a class with a grade of B within a selected time period. Students receiving a grade of B earn credit for the class and are eligible for subsequent classes in a sequence.</v>
      </c>
      <c r="I239" s="5" t="str">
        <f>IF($C239="X",VLOOKUP($B239,Table1[],3,FALSE),IF($D239="X",VLOOKUP($B239,Table2[],3,FALSE),IF($E239="X",VLOOKUP($B239,Table3[],3,FALSE),IF($F239="X",VLOOKUP($B239,Table4[],3,FALSE),VLOOKUP($B239,Table5[],3,FALSE)))))</f>
        <v>Percent Grade B = Sum of all students receiving grade B / Sum of students registered as of Stat Date (class size)</v>
      </c>
      <c r="J239" s="5" t="str">
        <f>IF($C239="X",VLOOKUP($B239,Table1[],4,FALSE),IF($D239="X",VLOOKUP($B239,Table2[],4,FALSE),IF($E239="X",VLOOKUP($B239,Table3[],4,FALSE),IF($F239="X",VLOOKUP($B239,Table4[],4,FALSE),VLOOKUP($B239,Table5[],4,FALSE)))))</f>
        <v>[N/A]</v>
      </c>
      <c r="K239" s="5" t="str">
        <f>IF($C239="X",VLOOKUP($B239,Table1[],5,FALSE),IF($D239="X",VLOOKUP($B239,Table2[],5,FALSE),IF($E239="X",VLOOKUP($B239,Table3[],5,FALSE),IF($F239="X",VLOOKUP($B239,Table4[],5,FALSE),VLOOKUP($B239,Table5[],5,FALSE)))))</f>
        <v>[N/A]</v>
      </c>
      <c r="L239" s="5" t="str">
        <f>IF($C239="X",VLOOKUP($B239,Table1[],6,FALSE),IF($D239="X",VLOOKUP($B239,Table2[],6,FALSE),IF($E239="X",VLOOKUP($B239,Table3[],6,FALSE),IF($F239="X",VLOOKUP($B239,Table4[],6,FALSE),VLOOKUP($B239,Table5[],6,FALSE)))))</f>
        <v>[N/A]</v>
      </c>
      <c r="M239" t="s">
        <v>23</v>
      </c>
      <c r="P239" t="s">
        <v>24</v>
      </c>
      <c r="S239" s="89"/>
    </row>
    <row r="240" spans="1:19" ht="45" x14ac:dyDescent="0.25">
      <c r="A240" s="84">
        <v>232</v>
      </c>
      <c r="B240" s="3" t="s">
        <v>256</v>
      </c>
      <c r="C240" s="78" t="str">
        <f>IF(IFERROR(VLOOKUP('Unified Metrics'!B240,Table1[],1,FALSE),"")="","","X")</f>
        <v/>
      </c>
      <c r="D240" s="78" t="str">
        <f>IF(IFERROR(VLOOKUP('Unified Metrics'!B240,Table2[],1,FALSE),"")="","","X")</f>
        <v/>
      </c>
      <c r="E240" s="78" t="str">
        <f>IF(IFERROR(VLOOKUP('Unified Metrics'!B240,Table3[],1,FALSE),"")="","","X")</f>
        <v/>
      </c>
      <c r="F240" s="78" t="str">
        <f>IF(IFERROR(VLOOKUP('Unified Metrics'!B240,Table4[],1,FALSE),"")="","","X")</f>
        <v>X</v>
      </c>
      <c r="G240" s="78" t="str">
        <f>IF(IFERROR(VLOOKUP('Unified Metrics'!B240,Table5[],1,FALSE),"")="","","X")</f>
        <v/>
      </c>
      <c r="H240" s="5" t="str">
        <f>IF(C240="X",VLOOKUP(B240,Table1[],2,FALSE),IF(D240="X",VLOOKUP(B240,Table2[],2,FALSE),IF(E240="X",VLOOKUP(B240,Table3[],2,FALSE),IF(F240="X",VLOOKUP(B240,Table4[],2,FALSE),VLOOKUP(B240,Table5[],2,FALSE)))))</f>
        <v>Percent of students completing a class where no grade has been assigned or given within a selected time period.</v>
      </c>
      <c r="I240" s="5" t="str">
        <f>IF($C240="X",VLOOKUP($B240,Table1[],3,FALSE),IF($D240="X",VLOOKUP($B240,Table2[],3,FALSE),IF($E240="X",VLOOKUP($B240,Table3[],3,FALSE),IF($F240="X",VLOOKUP($B240,Table4[],3,FALSE),VLOOKUP($B240,Table5[],3,FALSE)))))</f>
        <v>[N/A]</v>
      </c>
      <c r="J240" s="5" t="str">
        <f>IF($C240="X",VLOOKUP($B240,Table1[],4,FALSE),IF($D240="X",VLOOKUP($B240,Table2[],4,FALSE),IF($E240="X",VLOOKUP($B240,Table3[],4,FALSE),IF($F240="X",VLOOKUP($B240,Table4[],4,FALSE),VLOOKUP($B240,Table5[],4,FALSE)))))</f>
        <v>[N/A]</v>
      </c>
      <c r="K240" s="5" t="str">
        <f>IF($C240="X",VLOOKUP($B240,Table1[],5,FALSE),IF($D240="X",VLOOKUP($B240,Table2[],5,FALSE),IF($E240="X",VLOOKUP($B240,Table3[],5,FALSE),IF($F240="X",VLOOKUP($B240,Table4[],5,FALSE),VLOOKUP($B240,Table5[],5,FALSE)))))</f>
        <v>[N/A]</v>
      </c>
      <c r="L240" s="5" t="str">
        <f>IF($C240="X",VLOOKUP($B240,Table1[],6,FALSE),IF($D240="X",VLOOKUP($B240,Table2[],6,FALSE),IF($E240="X",VLOOKUP($B240,Table3[],6,FALSE),IF($F240="X",VLOOKUP($B240,Table4[],6,FALSE),VLOOKUP($B240,Table5[],6,FALSE)))))</f>
        <v>[N/A]</v>
      </c>
      <c r="M240" t="s">
        <v>23</v>
      </c>
      <c r="P240" t="s">
        <v>24</v>
      </c>
      <c r="S240" s="89"/>
    </row>
    <row r="241" spans="1:19" ht="60" x14ac:dyDescent="0.25">
      <c r="A241" s="84">
        <v>233</v>
      </c>
      <c r="B241" s="3" t="s">
        <v>257</v>
      </c>
      <c r="C241" s="78" t="str">
        <f>IF(IFERROR(VLOOKUP('Unified Metrics'!B241,Table1[],1,FALSE),"")="","","X")</f>
        <v/>
      </c>
      <c r="D241" s="78" t="str">
        <f>IF(IFERROR(VLOOKUP('Unified Metrics'!B241,Table2[],1,FALSE),"")="","","X")</f>
        <v/>
      </c>
      <c r="E241" s="78" t="str">
        <f>IF(IFERROR(VLOOKUP('Unified Metrics'!B241,Table3[],1,FALSE),"")="","","X")</f>
        <v/>
      </c>
      <c r="F241" s="78" t="str">
        <f>IF(IFERROR(VLOOKUP('Unified Metrics'!B241,Table4[],1,FALSE),"")="","","X")</f>
        <v>X</v>
      </c>
      <c r="G241" s="78" t="str">
        <f>IF(IFERROR(VLOOKUP('Unified Metrics'!B241,Table5[],1,FALSE),"")="","","X")</f>
        <v/>
      </c>
      <c r="H241" s="5" t="str">
        <f>IF(C241="X",VLOOKUP(B241,Table1[],2,FALSE),IF(D241="X",VLOOKUP(B241,Table2[],2,FALSE),IF(E241="X",VLOOKUP(B241,Table3[],2,FALSE),IF(F241="X",VLOOKUP(B241,Table4[],2,FALSE),VLOOKUP(B241,Table5[],2,FALSE)))))</f>
        <v>Percent of students completing a class with a grade of C within a selected time period. Students receiving a grade of C earn credit for the class and are eligible for subsequent classes in a sequence.</v>
      </c>
      <c r="I241" s="5" t="str">
        <f>IF($C241="X",VLOOKUP($B241,Table1[],3,FALSE),IF($D241="X",VLOOKUP($B241,Table2[],3,FALSE),IF($E241="X",VLOOKUP($B241,Table3[],3,FALSE),IF($F241="X",VLOOKUP($B241,Table4[],3,FALSE),VLOOKUP($B241,Table5[],3,FALSE)))))</f>
        <v>Percent Grade C = Sum of all students receiving grade C / Sum of students registered as of Stat Date (class size)</v>
      </c>
      <c r="J241" s="5" t="str">
        <f>IF($C241="X",VLOOKUP($B241,Table1[],4,FALSE),IF($D241="X",VLOOKUP($B241,Table2[],4,FALSE),IF($E241="X",VLOOKUP($B241,Table3[],4,FALSE),IF($F241="X",VLOOKUP($B241,Table4[],4,FALSE),VLOOKUP($B241,Table5[],4,FALSE)))))</f>
        <v>[N/A]</v>
      </c>
      <c r="K241" s="5" t="str">
        <f>IF($C241="X",VLOOKUP($B241,Table1[],5,FALSE),IF($D241="X",VLOOKUP($B241,Table2[],5,FALSE),IF($E241="X",VLOOKUP($B241,Table3[],5,FALSE),IF($F241="X",VLOOKUP($B241,Table4[],5,FALSE),VLOOKUP($B241,Table5[],5,FALSE)))))</f>
        <v>[N/A]</v>
      </c>
      <c r="L241" s="5" t="str">
        <f>IF($C241="X",VLOOKUP($B241,Table1[],6,FALSE),IF($D241="X",VLOOKUP($B241,Table2[],6,FALSE),IF($E241="X",VLOOKUP($B241,Table3[],6,FALSE),IF($F241="X",VLOOKUP($B241,Table4[],6,FALSE),VLOOKUP($B241,Table5[],6,FALSE)))))</f>
        <v>[N/A]</v>
      </c>
      <c r="M241" t="s">
        <v>23</v>
      </c>
      <c r="P241" t="s">
        <v>24</v>
      </c>
      <c r="S241" s="89"/>
    </row>
    <row r="242" spans="1:19" ht="75" x14ac:dyDescent="0.25">
      <c r="A242" s="84">
        <v>234</v>
      </c>
      <c r="B242" s="3" t="s">
        <v>258</v>
      </c>
      <c r="C242" s="78" t="str">
        <f>IF(IFERROR(VLOOKUP('Unified Metrics'!B242,Table1[],1,FALSE),"")="","","X")</f>
        <v/>
      </c>
      <c r="D242" s="78" t="str">
        <f>IF(IFERROR(VLOOKUP('Unified Metrics'!B242,Table2[],1,FALSE),"")="","","X")</f>
        <v/>
      </c>
      <c r="E242" s="78" t="str">
        <f>IF(IFERROR(VLOOKUP('Unified Metrics'!B242,Table3[],1,FALSE),"")="","","X")</f>
        <v/>
      </c>
      <c r="F242" s="78" t="str">
        <f>IF(IFERROR(VLOOKUP('Unified Metrics'!B242,Table4[],1,FALSE),"")="","","X")</f>
        <v>X</v>
      </c>
      <c r="G242" s="78" t="str">
        <f>IF(IFERROR(VLOOKUP('Unified Metrics'!B242,Table5[],1,FALSE),"")="","","X")</f>
        <v/>
      </c>
      <c r="H242" s="5" t="str">
        <f>IF(C242="X",VLOOKUP(B242,Table1[],2,FALSE),IF(D242="X",VLOOKUP(B242,Table2[],2,FALSE),IF(E242="X",VLOOKUP(B242,Table3[],2,FALSE),IF(F242="X",VLOOKUP(B242,Table4[],2,FALSE),VLOOKUP(B242,Table5[],2,FALSE)))))</f>
        <v>Percent of students completing a class with a grade of COM (satisfactory completion) within a selected time period.</v>
      </c>
      <c r="I242" s="5" t="str">
        <f>IF($C242="X",VLOOKUP($B242,Table1[],3,FALSE),IF($D242="X",VLOOKUP($B242,Table2[],3,FALSE),IF($E242="X",VLOOKUP($B242,Table3[],3,FALSE),IF($F242="X",VLOOKUP($B242,Table4[],3,FALSE),VLOOKUP($B242,Table5[],3,FALSE)))))</f>
        <v>Percent Grade COM = Sum of all students receiving grade COM / Sum of students registered as of Stat Date (class size)</v>
      </c>
      <c r="J242" s="5" t="str">
        <f>IF($C242="X",VLOOKUP($B242,Table1[],4,FALSE),IF($D242="X",VLOOKUP($B242,Table2[],4,FALSE),IF($E242="X",VLOOKUP($B242,Table3[],4,FALSE),IF($F242="X",VLOOKUP($B242,Table4[],4,FALSE),VLOOKUP($B242,Table5[],4,FALSE)))))</f>
        <v>[N/A]</v>
      </c>
      <c r="K242" s="5" t="str">
        <f>IF($C242="X",VLOOKUP($B242,Table1[],5,FALSE),IF($D242="X",VLOOKUP($B242,Table2[],5,FALSE),IF($E242="X",VLOOKUP($B242,Table3[],5,FALSE),IF($F242="X",VLOOKUP($B242,Table4[],5,FALSE),VLOOKUP($B242,Table5[],5,FALSE)))))</f>
        <v>[N/A]</v>
      </c>
      <c r="L242" s="5" t="str">
        <f>IF($C242="X",VLOOKUP($B242,Table1[],6,FALSE),IF($D242="X",VLOOKUP($B242,Table2[],6,FALSE),IF($E242="X",VLOOKUP($B242,Table3[],6,FALSE),IF($F242="X",VLOOKUP($B242,Table4[],6,FALSE),VLOOKUP($B242,Table5[],6,FALSE)))))</f>
        <v>[N/A]</v>
      </c>
      <c r="M242" t="s">
        <v>23</v>
      </c>
      <c r="P242" t="s">
        <v>24</v>
      </c>
      <c r="S242" s="89"/>
    </row>
    <row r="243" spans="1:19" ht="60" x14ac:dyDescent="0.25">
      <c r="A243" s="84">
        <v>235</v>
      </c>
      <c r="B243" s="3" t="s">
        <v>259</v>
      </c>
      <c r="C243" s="78" t="str">
        <f>IF(IFERROR(VLOOKUP('Unified Metrics'!B243,Table1[],1,FALSE),"")="","","X")</f>
        <v/>
      </c>
      <c r="D243" s="78" t="str">
        <f>IF(IFERROR(VLOOKUP('Unified Metrics'!B243,Table2[],1,FALSE),"")="","","X")</f>
        <v/>
      </c>
      <c r="E243" s="78" t="str">
        <f>IF(IFERROR(VLOOKUP('Unified Metrics'!B243,Table3[],1,FALSE),"")="","","X")</f>
        <v/>
      </c>
      <c r="F243" s="78" t="str">
        <f>IF(IFERROR(VLOOKUP('Unified Metrics'!B243,Table4[],1,FALSE),"")="","","X")</f>
        <v>X</v>
      </c>
      <c r="G243" s="78" t="str">
        <f>IF(IFERROR(VLOOKUP('Unified Metrics'!B243,Table5[],1,FALSE),"")="","","X")</f>
        <v/>
      </c>
      <c r="H243" s="5" t="str">
        <f>IF(C243="X",VLOOKUP(B243,Table1[],2,FALSE),IF(D243="X",VLOOKUP(B243,Table2[],2,FALSE),IF(E243="X",VLOOKUP(B243,Table3[],2,FALSE),IF(F243="X",VLOOKUP(B243,Table4[],2,FALSE),VLOOKUP(B243,Table5[],2,FALSE)))))</f>
        <v>Percent of students completing a class with a grade of D within a selected time period. Students receiving a grade of D earn credit for the course.</v>
      </c>
      <c r="I243" s="5" t="str">
        <f>IF($C243="X",VLOOKUP($B243,Table1[],3,FALSE),IF($D243="X",VLOOKUP($B243,Table2[],3,FALSE),IF($E243="X",VLOOKUP($B243,Table3[],3,FALSE),IF($F243="X",VLOOKUP($B243,Table4[],3,FALSE),VLOOKUP($B243,Table5[],3,FALSE)))))</f>
        <v>Percent Grade D = Sum of all students receiving grade D / Sum of students registered as of Stat Date (class size)</v>
      </c>
      <c r="J243" s="5" t="str">
        <f>IF($C243="X",VLOOKUP($B243,Table1[],4,FALSE),IF($D243="X",VLOOKUP($B243,Table2[],4,FALSE),IF($E243="X",VLOOKUP($B243,Table3[],4,FALSE),IF($F243="X",VLOOKUP($B243,Table4[],4,FALSE),VLOOKUP($B243,Table5[],4,FALSE)))))</f>
        <v>[N/A]</v>
      </c>
      <c r="K243" s="5" t="str">
        <f>IF($C243="X",VLOOKUP($B243,Table1[],5,FALSE),IF($D243="X",VLOOKUP($B243,Table2[],5,FALSE),IF($E243="X",VLOOKUP($B243,Table3[],5,FALSE),IF($F243="X",VLOOKUP($B243,Table4[],5,FALSE),VLOOKUP($B243,Table5[],5,FALSE)))))</f>
        <v>[N/A]</v>
      </c>
      <c r="L243" s="5" t="str">
        <f>IF($C243="X",VLOOKUP($B243,Table1[],6,FALSE),IF($D243="X",VLOOKUP($B243,Table2[],6,FALSE),IF($E243="X",VLOOKUP($B243,Table3[],6,FALSE),IF($F243="X",VLOOKUP($B243,Table4[],6,FALSE),VLOOKUP($B243,Table5[],6,FALSE)))))</f>
        <v>[N/A]</v>
      </c>
      <c r="M243" t="s">
        <v>23</v>
      </c>
      <c r="P243" t="s">
        <v>24</v>
      </c>
      <c r="S243" s="89"/>
    </row>
    <row r="244" spans="1:19" ht="90" x14ac:dyDescent="0.25">
      <c r="A244" s="84">
        <v>236</v>
      </c>
      <c r="B244" s="3" t="s">
        <v>260</v>
      </c>
      <c r="C244" s="78" t="str">
        <f>IF(IFERROR(VLOOKUP('Unified Metrics'!B244,Table1[],1,FALSE),"")="","","X")</f>
        <v/>
      </c>
      <c r="D244" s="78" t="str">
        <f>IF(IFERROR(VLOOKUP('Unified Metrics'!B244,Table2[],1,FALSE),"")="","","X")</f>
        <v/>
      </c>
      <c r="E244" s="78" t="str">
        <f>IF(IFERROR(VLOOKUP('Unified Metrics'!B244,Table3[],1,FALSE),"")="","","X")</f>
        <v/>
      </c>
      <c r="F244" s="78" t="str">
        <f>IF(IFERROR(VLOOKUP('Unified Metrics'!B244,Table4[],1,FALSE),"")="","","X")</f>
        <v>X</v>
      </c>
      <c r="G244" s="78" t="str">
        <f>IF(IFERROR(VLOOKUP('Unified Metrics'!B244,Table5[],1,FALSE),"")="","","X")</f>
        <v/>
      </c>
      <c r="H244" s="5" t="str">
        <f>IF(C244="X",VLOOKUP(B244,Table1[],2,FALSE),IF(D244="X",VLOOKUP(B244,Table2[],2,FALSE),IF(E244="X",VLOOKUP(B244,Table3[],2,FALSE),IF(F244="X",VLOOKUP(B244,Table4[],2,FALSE),VLOOKUP(B244,Table5[],2,FALSE)))))</f>
        <v>Percent of students completing a class with a grade of EW (excused withdrawal) within a selected time period. Grade EW represents an excused withdrawing from a class before the end of the term. It is not used toward the calculation of a students grade point average.</v>
      </c>
      <c r="I244" s="5" t="str">
        <f>IF($C244="X",VLOOKUP($B244,Table1[],3,FALSE),IF($D244="X",VLOOKUP($B244,Table2[],3,FALSE),IF($E244="X",VLOOKUP($B244,Table3[],3,FALSE),IF($F244="X",VLOOKUP($B244,Table4[],3,FALSE),VLOOKUP($B244,Table5[],3,FALSE)))))</f>
        <v>Percent Grade EW = Sum of all students receiving grade EW / Sum of students registered as of Stat Date (class size)</v>
      </c>
      <c r="J244" s="5" t="str">
        <f>IF($C244="X",VLOOKUP($B244,Table1[],4,FALSE),IF($D244="X",VLOOKUP($B244,Table2[],4,FALSE),IF($E244="X",VLOOKUP($B244,Table3[],4,FALSE),IF($F244="X",VLOOKUP($B244,Table4[],4,FALSE),VLOOKUP($B244,Table5[],4,FALSE)))))</f>
        <v>[N/A]</v>
      </c>
      <c r="K244" s="5" t="str">
        <f>IF($C244="X",VLOOKUP($B244,Table1[],5,FALSE),IF($D244="X",VLOOKUP($B244,Table2[],5,FALSE),IF($E244="X",VLOOKUP($B244,Table3[],5,FALSE),IF($F244="X",VLOOKUP($B244,Table4[],5,FALSE),VLOOKUP($B244,Table5[],5,FALSE)))))</f>
        <v>[N/A]</v>
      </c>
      <c r="L244" s="5" t="str">
        <f>IF($C244="X",VLOOKUP($B244,Table1[],6,FALSE),IF($D244="X",VLOOKUP($B244,Table2[],6,FALSE),IF($E244="X",VLOOKUP($B244,Table3[],6,FALSE),IF($F244="X",VLOOKUP($B244,Table4[],6,FALSE),VLOOKUP($B244,Table5[],6,FALSE)))))</f>
        <v>[N/A]</v>
      </c>
      <c r="M244" t="s">
        <v>23</v>
      </c>
      <c r="P244" t="s">
        <v>24</v>
      </c>
      <c r="S244" s="89"/>
    </row>
    <row r="245" spans="1:19" ht="60" x14ac:dyDescent="0.25">
      <c r="A245" s="84">
        <v>237</v>
      </c>
      <c r="B245" s="3" t="s">
        <v>261</v>
      </c>
      <c r="C245" s="78" t="str">
        <f>IF(IFERROR(VLOOKUP('Unified Metrics'!B245,Table1[],1,FALSE),"")="","","X")</f>
        <v/>
      </c>
      <c r="D245" s="78" t="str">
        <f>IF(IFERROR(VLOOKUP('Unified Metrics'!B245,Table2[],1,FALSE),"")="","","X")</f>
        <v/>
      </c>
      <c r="E245" s="78" t="str">
        <f>IF(IFERROR(VLOOKUP('Unified Metrics'!B245,Table3[],1,FALSE),"")="","","X")</f>
        <v/>
      </c>
      <c r="F245" s="78" t="str">
        <f>IF(IFERROR(VLOOKUP('Unified Metrics'!B245,Table4[],1,FALSE),"")="","","X")</f>
        <v>X</v>
      </c>
      <c r="G245" s="78" t="str">
        <f>IF(IFERROR(VLOOKUP('Unified Metrics'!B245,Table5[],1,FALSE),"")="","","X")</f>
        <v/>
      </c>
      <c r="H245" s="5" t="str">
        <f>IF(C245="X",VLOOKUP(B245,Table1[],2,FALSE),IF(D245="X",VLOOKUP(B245,Table2[],2,FALSE),IF(E245="X",VLOOKUP(B245,Table3[],2,FALSE),IF(F245="X",VLOOKUP(B245,Table4[],2,FALSE),VLOOKUP(B245,Table5[],2,FALSE)))))</f>
        <v>Percent of students completing a class with a grade of F within a selected time period. Students who earn a grade of F do not receive credit for the course.</v>
      </c>
      <c r="I245" s="5" t="str">
        <f>IF($C245="X",VLOOKUP($B245,Table1[],3,FALSE),IF($D245="X",VLOOKUP($B245,Table2[],3,FALSE),IF($E245="X",VLOOKUP($B245,Table3[],3,FALSE),IF($F245="X",VLOOKUP($B245,Table4[],3,FALSE),VLOOKUP($B245,Table5[],3,FALSE)))))</f>
        <v>Percent Grade F = Sum of all students receiving grade F / Sum of students registered as of Stat Date (class size)</v>
      </c>
      <c r="J245" s="5" t="str">
        <f>IF($C245="X",VLOOKUP($B245,Table1[],4,FALSE),IF($D245="X",VLOOKUP($B245,Table2[],4,FALSE),IF($E245="X",VLOOKUP($B245,Table3[],4,FALSE),IF($F245="X",VLOOKUP($B245,Table4[],4,FALSE),VLOOKUP($B245,Table5[],4,FALSE)))))</f>
        <v>[N/A]</v>
      </c>
      <c r="K245" s="5" t="str">
        <f>IF($C245="X",VLOOKUP($B245,Table1[],5,FALSE),IF($D245="X",VLOOKUP($B245,Table2[],5,FALSE),IF($E245="X",VLOOKUP($B245,Table3[],5,FALSE),IF($F245="X",VLOOKUP($B245,Table4[],5,FALSE),VLOOKUP($B245,Table5[],5,FALSE)))))</f>
        <v>[N/A]</v>
      </c>
      <c r="L245" s="5" t="str">
        <f>IF($C245="X",VLOOKUP($B245,Table1[],6,FALSE),IF($D245="X",VLOOKUP($B245,Table2[],6,FALSE),IF($E245="X",VLOOKUP($B245,Table3[],6,FALSE),IF($F245="X",VLOOKUP($B245,Table4[],6,FALSE),VLOOKUP($B245,Table5[],6,FALSE)))))</f>
        <v>[N/A]</v>
      </c>
      <c r="M245" t="s">
        <v>23</v>
      </c>
      <c r="P245" t="s">
        <v>24</v>
      </c>
      <c r="S245" s="89"/>
    </row>
    <row r="246" spans="1:19" ht="150" x14ac:dyDescent="0.25">
      <c r="A246" s="84">
        <v>238</v>
      </c>
      <c r="B246" s="3" t="s">
        <v>262</v>
      </c>
      <c r="C246" s="78" t="str">
        <f>IF(IFERROR(VLOOKUP('Unified Metrics'!B246,Table1[],1,FALSE),"")="","","X")</f>
        <v/>
      </c>
      <c r="D246" s="78" t="str">
        <f>IF(IFERROR(VLOOKUP('Unified Metrics'!B246,Table2[],1,FALSE),"")="","","X")</f>
        <v/>
      </c>
      <c r="E246" s="78" t="str">
        <f>IF(IFERROR(VLOOKUP('Unified Metrics'!B246,Table3[],1,FALSE),"")="","","X")</f>
        <v/>
      </c>
      <c r="F246" s="78" t="str">
        <f>IF(IFERROR(VLOOKUP('Unified Metrics'!B246,Table4[],1,FALSE),"")="","","X")</f>
        <v>X</v>
      </c>
      <c r="G246" s="78" t="str">
        <f>IF(IFERROR(VLOOKUP('Unified Metrics'!B246,Table5[],1,FALSE),"")="","","X")</f>
        <v/>
      </c>
      <c r="H246" s="5" t="str">
        <f>IF(C246="X",VLOOKUP(B246,Table1[],2,FALSE),IF(D246="X",VLOOKUP(B246,Table2[],2,FALSE),IF(E246="X",VLOOKUP(B246,Table3[],2,FALSE),IF(F246="X",VLOOKUP(B246,Table4[],2,FALSE),VLOOKUP(B246,Table5[],2,FALSE)))))</f>
        <v>Percent of students completing a class with a grade of I (Incomplete) within a selected time period. Students who earn a grade of I do not receive credit for the course. According to the Student Policy Manual: To remove an I grade, a student must complete all requirements by the mid-term of the following semester (not including a Summer term). If the completed course requirements are not received by the instructor by the deadline, the I grade will be converted to an F grade.</v>
      </c>
      <c r="I246" s="5" t="str">
        <f>IF($C246="X",VLOOKUP($B246,Table1[],3,FALSE),IF($D246="X",VLOOKUP($B246,Table2[],3,FALSE),IF($E246="X",VLOOKUP($B246,Table3[],3,FALSE),IF($F246="X",VLOOKUP($B246,Table4[],3,FALSE),VLOOKUP($B246,Table5[],3,FALSE)))))</f>
        <v>Percent Grade I = Sum of all students receiving grade I / Sum of students registered as of Stat Date (class size)</v>
      </c>
      <c r="J246" s="5" t="str">
        <f>IF($C246="X",VLOOKUP($B246,Table1[],4,FALSE),IF($D246="X",VLOOKUP($B246,Table2[],4,FALSE),IF($E246="X",VLOOKUP($B246,Table3[],4,FALSE),IF($F246="X",VLOOKUP($B246,Table4[],4,FALSE),VLOOKUP($B246,Table5[],4,FALSE)))))</f>
        <v>[N/A]</v>
      </c>
      <c r="K246" s="5" t="str">
        <f>IF($C246="X",VLOOKUP($B246,Table1[],5,FALSE),IF($D246="X",VLOOKUP($B246,Table2[],5,FALSE),IF($E246="X",VLOOKUP($B246,Table3[],5,FALSE),IF($F246="X",VLOOKUP($B246,Table4[],5,FALSE),VLOOKUP($B246,Table5[],5,FALSE)))))</f>
        <v>[N/A]</v>
      </c>
      <c r="L246" s="5" t="str">
        <f>IF($C246="X",VLOOKUP($B246,Table1[],6,FALSE),IF($D246="X",VLOOKUP($B246,Table2[],6,FALSE),IF($E246="X",VLOOKUP($B246,Table3[],6,FALSE),IF($F246="X",VLOOKUP($B246,Table4[],6,FALSE),VLOOKUP($B246,Table5[],6,FALSE)))))</f>
        <v>[N/A]</v>
      </c>
      <c r="M246" t="s">
        <v>23</v>
      </c>
      <c r="P246" t="s">
        <v>24</v>
      </c>
      <c r="S246" s="89"/>
    </row>
    <row r="247" spans="1:19" ht="60" x14ac:dyDescent="0.25">
      <c r="A247" s="84">
        <v>239</v>
      </c>
      <c r="B247" s="3" t="s">
        <v>263</v>
      </c>
      <c r="C247" s="78" t="str">
        <f>IF(IFERROR(VLOOKUP('Unified Metrics'!B247,Table1[],1,FALSE),"")="","","X")</f>
        <v/>
      </c>
      <c r="D247" s="78" t="str">
        <f>IF(IFERROR(VLOOKUP('Unified Metrics'!B247,Table2[],1,FALSE),"")="","","X")</f>
        <v/>
      </c>
      <c r="E247" s="78" t="str">
        <f>IF(IFERROR(VLOOKUP('Unified Metrics'!B247,Table3[],1,FALSE),"")="","","X")</f>
        <v/>
      </c>
      <c r="F247" s="78" t="str">
        <f>IF(IFERROR(VLOOKUP('Unified Metrics'!B247,Table4[],1,FALSE),"")="","","X")</f>
        <v>X</v>
      </c>
      <c r="G247" s="78" t="str">
        <f>IF(IFERROR(VLOOKUP('Unified Metrics'!B247,Table5[],1,FALSE),"")="","","X")</f>
        <v/>
      </c>
      <c r="H247" s="5" t="str">
        <f>IF(C247="X",VLOOKUP(B247,Table1[],2,FALSE),IF(D247="X",VLOOKUP(B247,Table2[],2,FALSE),IF(E247="X",VLOOKUP(B247,Table3[],2,FALSE),IF(F247="X",VLOOKUP(B247,Table4[],2,FALSE),VLOOKUP(B247,Table5[],2,FALSE)))))</f>
        <v xml:space="preserve">Percent of students completing a class with a grade of IP (in progress) within a selected time period. </v>
      </c>
      <c r="I247" s="5" t="str">
        <f>IF($C247="X",VLOOKUP($B247,Table1[],3,FALSE),IF($D247="X",VLOOKUP($B247,Table2[],3,FALSE),IF($E247="X",VLOOKUP($B247,Table3[],3,FALSE),IF($F247="X",VLOOKUP($B247,Table4[],3,FALSE),VLOOKUP($B247,Table5[],3,FALSE)))))</f>
        <v>Percent Grade IP = Sum of all students receiving grade IP / Sum of students registered as of Stat Date (class size)</v>
      </c>
      <c r="J247" s="5" t="str">
        <f>IF($C247="X",VLOOKUP($B247,Table1[],4,FALSE),IF($D247="X",VLOOKUP($B247,Table2[],4,FALSE),IF($E247="X",VLOOKUP($B247,Table3[],4,FALSE),IF($F247="X",VLOOKUP($B247,Table4[],4,FALSE),VLOOKUP($B247,Table5[],4,FALSE)))))</f>
        <v>[N/A]</v>
      </c>
      <c r="K247" s="5" t="str">
        <f>IF($C247="X",VLOOKUP($B247,Table1[],5,FALSE),IF($D247="X",VLOOKUP($B247,Table2[],5,FALSE),IF($E247="X",VLOOKUP($B247,Table3[],5,FALSE),IF($F247="X",VLOOKUP($B247,Table4[],5,FALSE),VLOOKUP($B247,Table5[],5,FALSE)))))</f>
        <v>[N/A]</v>
      </c>
      <c r="L247" s="5" t="str">
        <f>IF($C247="X",VLOOKUP($B247,Table1[],6,FALSE),IF($D247="X",VLOOKUP($B247,Table2[],6,FALSE),IF($E247="X",VLOOKUP($B247,Table3[],6,FALSE),IF($F247="X",VLOOKUP($B247,Table4[],6,FALSE),VLOOKUP($B247,Table5[],6,FALSE)))))</f>
        <v>[N/A]</v>
      </c>
      <c r="M247" t="s">
        <v>23</v>
      </c>
      <c r="P247" t="s">
        <v>24</v>
      </c>
      <c r="S247" s="89"/>
    </row>
    <row r="248" spans="1:19" ht="90" x14ac:dyDescent="0.25">
      <c r="A248" s="84">
        <v>240</v>
      </c>
      <c r="B248" s="3" t="s">
        <v>264</v>
      </c>
      <c r="C248" s="78" t="str">
        <f>IF(IFERROR(VLOOKUP('Unified Metrics'!B248,Table1[],1,FALSE),"")="","","X")</f>
        <v/>
      </c>
      <c r="D248" s="78" t="str">
        <f>IF(IFERROR(VLOOKUP('Unified Metrics'!B248,Table2[],1,FALSE),"")="","","X")</f>
        <v/>
      </c>
      <c r="E248" s="78" t="str">
        <f>IF(IFERROR(VLOOKUP('Unified Metrics'!B248,Table3[],1,FALSE),"")="","","X")</f>
        <v/>
      </c>
      <c r="F248" s="78" t="str">
        <f>IF(IFERROR(VLOOKUP('Unified Metrics'!B248,Table4[],1,FALSE),"")="","","X")</f>
        <v>X</v>
      </c>
      <c r="G248" s="78" t="str">
        <f>IF(IFERROR(VLOOKUP('Unified Metrics'!B248,Table5[],1,FALSE),"")="","","X")</f>
        <v/>
      </c>
      <c r="H248" s="5" t="str">
        <f>IF(C248="X",VLOOKUP(B248,Table1[],2,FALSE),IF(D248="X",VLOOKUP(B248,Table2[],2,FALSE),IF(E248="X",VLOOKUP(B248,Table3[],2,FALSE),IF(F248="X",VLOOKUP(B248,Table4[],2,FALSE),VLOOKUP(B248,Table5[],2,FALSE)))))</f>
        <v>Percent of students completing a class with a grade of MW (military withdrawal) within a selected time period. Grade MW represents a military withdrawal from a class before the end of the term.  It is not used toward the calculation of a students grade point average.</v>
      </c>
      <c r="I248" s="5" t="str">
        <f>IF($C248="X",VLOOKUP($B248,Table1[],3,FALSE),IF($D248="X",VLOOKUP($B248,Table2[],3,FALSE),IF($E248="X",VLOOKUP($B248,Table3[],3,FALSE),IF($F248="X",VLOOKUP($B248,Table4[],3,FALSE),VLOOKUP($B248,Table5[],3,FALSE)))))</f>
        <v>Percent Grade MW = Sum of all students receiving grade MW / Sum of students registered as of Stat Date (class size)</v>
      </c>
      <c r="J248" s="5" t="str">
        <f>IF($C248="X",VLOOKUP($B248,Table1[],4,FALSE),IF($D248="X",VLOOKUP($B248,Table2[],4,FALSE),IF($E248="X",VLOOKUP($B248,Table3[],4,FALSE),IF($F248="X",VLOOKUP($B248,Table4[],4,FALSE),VLOOKUP($B248,Table5[],4,FALSE)))))</f>
        <v>[N/A]</v>
      </c>
      <c r="K248" s="5" t="str">
        <f>IF($C248="X",VLOOKUP($B248,Table1[],5,FALSE),IF($D248="X",VLOOKUP($B248,Table2[],5,FALSE),IF($E248="X",VLOOKUP($B248,Table3[],5,FALSE),IF($F248="X",VLOOKUP($B248,Table4[],5,FALSE),VLOOKUP($B248,Table5[],5,FALSE)))))</f>
        <v>[N/A]</v>
      </c>
      <c r="L248" s="5" t="str">
        <f>IF($C248="X",VLOOKUP($B248,Table1[],6,FALSE),IF($D248="X",VLOOKUP($B248,Table2[],6,FALSE),IF($E248="X",VLOOKUP($B248,Table3[],6,FALSE),IF($F248="X",VLOOKUP($B248,Table4[],6,FALSE),VLOOKUP($B248,Table5[],6,FALSE)))))</f>
        <v>[N/A]</v>
      </c>
      <c r="M248" t="s">
        <v>23</v>
      </c>
      <c r="P248" t="s">
        <v>24</v>
      </c>
      <c r="S248" s="89"/>
    </row>
    <row r="249" spans="1:19" ht="75" x14ac:dyDescent="0.25">
      <c r="A249" s="84">
        <v>241</v>
      </c>
      <c r="B249" s="3" t="s">
        <v>265</v>
      </c>
      <c r="C249" s="78" t="str">
        <f>IF(IFERROR(VLOOKUP('Unified Metrics'!B249,Table1[],1,FALSE),"")="","","X")</f>
        <v/>
      </c>
      <c r="D249" s="78" t="str">
        <f>IF(IFERROR(VLOOKUP('Unified Metrics'!B249,Table2[],1,FALSE),"")="","","X")</f>
        <v/>
      </c>
      <c r="E249" s="78" t="str">
        <f>IF(IFERROR(VLOOKUP('Unified Metrics'!B249,Table3[],1,FALSE),"")="","","X")</f>
        <v/>
      </c>
      <c r="F249" s="78" t="str">
        <f>IF(IFERROR(VLOOKUP('Unified Metrics'!B249,Table4[],1,FALSE),"")="","","X")</f>
        <v>X</v>
      </c>
      <c r="G249" s="78" t="str">
        <f>IF(IFERROR(VLOOKUP('Unified Metrics'!B249,Table5[],1,FALSE),"")="","","X")</f>
        <v/>
      </c>
      <c r="H249" s="5" t="str">
        <f>IF(C249="X",VLOOKUP(B249,Table1[],2,FALSE),IF(D249="X",VLOOKUP(B249,Table2[],2,FALSE),IF(E249="X",VLOOKUP(B249,Table3[],2,FALSE),IF(F249="X",VLOOKUP(B249,Table4[],2,FALSE),VLOOKUP(B249,Table5[],2,FALSE)))))</f>
        <v xml:space="preserve">Percent of students completing a class with a grade of NP within a selected time period. </v>
      </c>
      <c r="I249" s="5" t="str">
        <f>IF($C249="X",VLOOKUP($B249,Table1[],3,FALSE),IF($D249="X",VLOOKUP($B249,Table2[],3,FALSE),IF($E249="X",VLOOKUP($B249,Table3[],3,FALSE),IF($F249="X",VLOOKUP($B249,Table4[],3,FALSE),VLOOKUP($B249,Table5[],3,FALSE)))))</f>
        <v>Percent Grade NP = Sum of all students receiving grade NP / Sum of students registered as of Stat Date (class size)</v>
      </c>
      <c r="J249" s="5" t="str">
        <f>IF($C249="X",VLOOKUP($B249,Table1[],4,FALSE),IF($D249="X",VLOOKUP($B249,Table2[],4,FALSE),IF($E249="X",VLOOKUP($B249,Table3[],4,FALSE),IF($F249="X",VLOOKUP($B249,Table4[],4,FALSE),VLOOKUP($B249,Table5[],4,FALSE)))))</f>
        <v>[N/A]</v>
      </c>
      <c r="K249" s="5" t="str">
        <f>IF($C249="X",VLOOKUP($B249,Table1[],5,FALSE),IF($D249="X",VLOOKUP($B249,Table2[],5,FALSE),IF($E249="X",VLOOKUP($B249,Table3[],5,FALSE),IF($F249="X",VLOOKUP($B249,Table4[],5,FALSE),VLOOKUP($B249,Table5[],5,FALSE)))))</f>
        <v>[N/A]</v>
      </c>
      <c r="L249" s="5" t="str">
        <f>IF($C249="X",VLOOKUP($B249,Table1[],6,FALSE),IF($D249="X",VLOOKUP($B249,Table2[],6,FALSE),IF($E249="X",VLOOKUP($B249,Table3[],6,FALSE),IF($F249="X",VLOOKUP($B249,Table4[],6,FALSE),VLOOKUP($B249,Table5[],6,FALSE)))))</f>
        <v>[N/A]</v>
      </c>
      <c r="M249" t="s">
        <v>23</v>
      </c>
      <c r="P249" t="s">
        <v>24</v>
      </c>
      <c r="S249" s="89"/>
    </row>
    <row r="250" spans="1:19" ht="60" x14ac:dyDescent="0.25">
      <c r="A250" s="84">
        <v>242</v>
      </c>
      <c r="B250" s="3" t="s">
        <v>266</v>
      </c>
      <c r="C250" s="78" t="str">
        <f>IF(IFERROR(VLOOKUP('Unified Metrics'!B250,Table1[],1,FALSE),"")="","","X")</f>
        <v/>
      </c>
      <c r="D250" s="78" t="str">
        <f>IF(IFERROR(VLOOKUP('Unified Metrics'!B250,Table2[],1,FALSE),"")="","","X")</f>
        <v/>
      </c>
      <c r="E250" s="78" t="str">
        <f>IF(IFERROR(VLOOKUP('Unified Metrics'!B250,Table3[],1,FALSE),"")="","","X")</f>
        <v/>
      </c>
      <c r="F250" s="78" t="str">
        <f>IF(IFERROR(VLOOKUP('Unified Metrics'!B250,Table4[],1,FALSE),"")="","","X")</f>
        <v>X</v>
      </c>
      <c r="G250" s="78" t="str">
        <f>IF(IFERROR(VLOOKUP('Unified Metrics'!B250,Table5[],1,FALSE),"")="","","X")</f>
        <v/>
      </c>
      <c r="H250" s="5" t="str">
        <f>IF(C250="X",VLOOKUP(B250,Table1[],2,FALSE),IF(D250="X",VLOOKUP(B250,Table2[],2,FALSE),IF(E250="X",VLOOKUP(B250,Table3[],2,FALSE),IF(F250="X",VLOOKUP(B250,Table4[],2,FALSE),VLOOKUP(B250,Table5[],2,FALSE)))))</f>
        <v>Percent of students completing a class with a grade of P within a selectd time period</v>
      </c>
      <c r="I250" s="5" t="str">
        <f>IF($C250="X",VLOOKUP($B250,Table1[],3,FALSE),IF($D250="X",VLOOKUP($B250,Table2[],3,FALSE),IF($E250="X",VLOOKUP($B250,Table3[],3,FALSE),IF($F250="X",VLOOKUP($B250,Table4[],3,FALSE),VLOOKUP($B250,Table5[],3,FALSE)))))</f>
        <v>Percent Grade P = Sum of all students receiving grade P / Sum of students registered as of Stat Date (class size)</v>
      </c>
      <c r="J250" s="5" t="str">
        <f>IF($C250="X",VLOOKUP($B250,Table1[],4,FALSE),IF($D250="X",VLOOKUP($B250,Table2[],4,FALSE),IF($E250="X",VLOOKUP($B250,Table3[],4,FALSE),IF($F250="X",VLOOKUP($B250,Table4[],4,FALSE),VLOOKUP($B250,Table5[],4,FALSE)))))</f>
        <v>[N/A]</v>
      </c>
      <c r="K250" s="5" t="str">
        <f>IF($C250="X",VLOOKUP($B250,Table1[],5,FALSE),IF($D250="X",VLOOKUP($B250,Table2[],5,FALSE),IF($E250="X",VLOOKUP($B250,Table3[],5,FALSE),IF($F250="X",VLOOKUP($B250,Table4[],5,FALSE),VLOOKUP($B250,Table5[],5,FALSE)))))</f>
        <v>[N/A]</v>
      </c>
      <c r="L250" s="5" t="str">
        <f>IF($C250="X",VLOOKUP($B250,Table1[],6,FALSE),IF($D250="X",VLOOKUP($B250,Table2[],6,FALSE),IF($E250="X",VLOOKUP($B250,Table3[],6,FALSE),IF($F250="X",VLOOKUP($B250,Table4[],6,FALSE),VLOOKUP($B250,Table5[],6,FALSE)))))</f>
        <v>[N/A]</v>
      </c>
      <c r="M250" t="s">
        <v>23</v>
      </c>
      <c r="P250" t="s">
        <v>24</v>
      </c>
      <c r="S250" s="89"/>
    </row>
    <row r="251" spans="1:19" ht="75" x14ac:dyDescent="0.25">
      <c r="A251" s="84">
        <v>243</v>
      </c>
      <c r="B251" s="3" t="s">
        <v>267</v>
      </c>
      <c r="C251" s="78" t="str">
        <f>IF(IFERROR(VLOOKUP('Unified Metrics'!B251,Table1[],1,FALSE),"")="","","X")</f>
        <v/>
      </c>
      <c r="D251" s="78" t="str">
        <f>IF(IFERROR(VLOOKUP('Unified Metrics'!B251,Table2[],1,FALSE),"")="","","X")</f>
        <v/>
      </c>
      <c r="E251" s="78" t="str">
        <f>IF(IFERROR(VLOOKUP('Unified Metrics'!B251,Table3[],1,FALSE),"")="","","X")</f>
        <v/>
      </c>
      <c r="F251" s="78" t="str">
        <f>IF(IFERROR(VLOOKUP('Unified Metrics'!B251,Table4[],1,FALSE),"")="","","X")</f>
        <v>X</v>
      </c>
      <c r="G251" s="78" t="str">
        <f>IF(IFERROR(VLOOKUP('Unified Metrics'!B251,Table5[],1,FALSE),"")="","","X")</f>
        <v/>
      </c>
      <c r="H251" s="5" t="str">
        <f>IF(C251="X",VLOOKUP(B251,Table1[],2,FALSE),IF(D251="X",VLOOKUP(B251,Table2[],2,FALSE),IF(E251="X",VLOOKUP(B251,Table3[],2,FALSE),IF(F251="X",VLOOKUP(B251,Table4[],2,FALSE),VLOOKUP(B251,Table5[],2,FALSE)))))</f>
        <v>Percent of students completing a class with a grade of RD (report delay) within a selected time period</v>
      </c>
      <c r="I251" s="5" t="str">
        <f>IF($C251="X",VLOOKUP($B251,Table1[],3,FALSE),IF($D251="X",VLOOKUP($B251,Table2[],3,FALSE),IF($E251="X",VLOOKUP($B251,Table3[],3,FALSE),IF($F251="X",VLOOKUP($B251,Table4[],3,FALSE),VLOOKUP($B251,Table5[],3,FALSE)))))</f>
        <v>Percent Grade RD - Sum of all students receiving grade RD / Sum of students registered as of Stat Date (Class Size)</v>
      </c>
      <c r="J251" s="5" t="str">
        <f>IF($C251="X",VLOOKUP($B251,Table1[],4,FALSE),IF($D251="X",VLOOKUP($B251,Table2[],4,FALSE),IF($E251="X",VLOOKUP($B251,Table3[],4,FALSE),IF($F251="X",VLOOKUP($B251,Table4[],4,FALSE),VLOOKUP($B251,Table5[],4,FALSE)))))</f>
        <v>[N/A]</v>
      </c>
      <c r="K251" s="5" t="str">
        <f>IF($C251="X",VLOOKUP($B251,Table1[],5,FALSE),IF($D251="X",VLOOKUP($B251,Table2[],5,FALSE),IF($E251="X",VLOOKUP($B251,Table3[],5,FALSE),IF($F251="X",VLOOKUP($B251,Table4[],5,FALSE),VLOOKUP($B251,Table5[],5,FALSE)))))</f>
        <v>[N/A]</v>
      </c>
      <c r="L251" s="5" t="str">
        <f>IF($C251="X",VLOOKUP($B251,Table1[],6,FALSE),IF($D251="X",VLOOKUP($B251,Table2[],6,FALSE),IF($E251="X",VLOOKUP($B251,Table3[],6,FALSE),IF($F251="X",VLOOKUP($B251,Table4[],6,FALSE),VLOOKUP($B251,Table5[],6,FALSE)))))</f>
        <v>[N/A]</v>
      </c>
      <c r="M251" t="s">
        <v>23</v>
      </c>
      <c r="P251" t="s">
        <v>24</v>
      </c>
      <c r="S251" s="89"/>
    </row>
    <row r="252" spans="1:19" ht="75" x14ac:dyDescent="0.25">
      <c r="A252" s="84">
        <v>244</v>
      </c>
      <c r="B252" s="3" t="s">
        <v>268</v>
      </c>
      <c r="C252" s="78" t="str">
        <f>IF(IFERROR(VLOOKUP('Unified Metrics'!B252,Table1[],1,FALSE),"")="","","X")</f>
        <v/>
      </c>
      <c r="D252" s="78" t="str">
        <f>IF(IFERROR(VLOOKUP('Unified Metrics'!B252,Table2[],1,FALSE),"")="","","X")</f>
        <v/>
      </c>
      <c r="E252" s="78" t="str">
        <f>IF(IFERROR(VLOOKUP('Unified Metrics'!B252,Table3[],1,FALSE),"")="","","X")</f>
        <v/>
      </c>
      <c r="F252" s="78" t="str">
        <f>IF(IFERROR(VLOOKUP('Unified Metrics'!B252,Table4[],1,FALSE),"")="","","X")</f>
        <v>X</v>
      </c>
      <c r="G252" s="78" t="str">
        <f>IF(IFERROR(VLOOKUP('Unified Metrics'!B252,Table5[],1,FALSE),"")="","","X")</f>
        <v/>
      </c>
      <c r="H252" s="5" t="str">
        <f>IF(C252="X",VLOOKUP(B252,Table1[],2,FALSE),IF(D252="X",VLOOKUP(B252,Table2[],2,FALSE),IF(E252="X",VLOOKUP(B252,Table3[],2,FALSE),IF(F252="X",VLOOKUP(B252,Table4[],2,FALSE),VLOOKUP(B252,Table5[],2,FALSE)))))</f>
        <v>Percent of students completing a class with a grade of S (Satisfactory Progress) within a selected time period. Grade S represents a passing grade.</v>
      </c>
      <c r="I252" s="5" t="str">
        <f>IF($C252="X",VLOOKUP($B252,Table1[],3,FALSE),IF($D252="X",VLOOKUP($B252,Table2[],3,FALSE),IF($E252="X",VLOOKUP($B252,Table3[],3,FALSE),IF($F252="X",VLOOKUP($B252,Table4[],3,FALSE),VLOOKUP($B252,Table5[],3,FALSE)))))</f>
        <v>Percent Grade SP = Sum of all students receiving grade SP / Sum of students registered as of Stat Date (class size)''</v>
      </c>
      <c r="J252" s="5" t="str">
        <f>IF($C252="X",VLOOKUP($B252,Table1[],4,FALSE),IF($D252="X",VLOOKUP($B252,Table2[],4,FALSE),IF($E252="X",VLOOKUP($B252,Table3[],4,FALSE),IF($F252="X",VLOOKUP($B252,Table4[],4,FALSE),VLOOKUP($B252,Table5[],4,FALSE)))))</f>
        <v>[N/A]</v>
      </c>
      <c r="K252" s="5" t="str">
        <f>IF($C252="X",VLOOKUP($B252,Table1[],5,FALSE),IF($D252="X",VLOOKUP($B252,Table2[],5,FALSE),IF($E252="X",VLOOKUP($B252,Table3[],5,FALSE),IF($F252="X",VLOOKUP($B252,Table4[],5,FALSE),VLOOKUP($B252,Table5[],5,FALSE)))))</f>
        <v>[N/A]</v>
      </c>
      <c r="L252" s="5" t="str">
        <f>IF($C252="X",VLOOKUP($B252,Table1[],6,FALSE),IF($D252="X",VLOOKUP($B252,Table2[],6,FALSE),IF($E252="X",VLOOKUP($B252,Table3[],6,FALSE),IF($F252="X",VLOOKUP($B252,Table4[],6,FALSE),VLOOKUP($B252,Table5[],6,FALSE)))))</f>
        <v>[N/A]</v>
      </c>
      <c r="M252" t="s">
        <v>23</v>
      </c>
      <c r="P252" t="s">
        <v>24</v>
      </c>
      <c r="S252" s="89"/>
    </row>
    <row r="253" spans="1:19" ht="60" x14ac:dyDescent="0.25">
      <c r="A253" s="84">
        <v>245</v>
      </c>
      <c r="B253" s="3" t="s">
        <v>269</v>
      </c>
      <c r="C253" s="78" t="str">
        <f>IF(IFERROR(VLOOKUP('Unified Metrics'!B253,Table1[],1,FALSE),"")="","","X")</f>
        <v/>
      </c>
      <c r="D253" s="78" t="str">
        <f>IF(IFERROR(VLOOKUP('Unified Metrics'!B253,Table2[],1,FALSE),"")="","","X")</f>
        <v/>
      </c>
      <c r="E253" s="78" t="str">
        <f>IF(IFERROR(VLOOKUP('Unified Metrics'!B253,Table3[],1,FALSE),"")="","","X")</f>
        <v/>
      </c>
      <c r="F253" s="78" t="str">
        <f>IF(IFERROR(VLOOKUP('Unified Metrics'!B253,Table4[],1,FALSE),"")="","","X")</f>
        <v>X</v>
      </c>
      <c r="G253" s="78" t="str">
        <f>IF(IFERROR(VLOOKUP('Unified Metrics'!B253,Table5[],1,FALSE),"")="","","X")</f>
        <v/>
      </c>
      <c r="H253" s="5" t="str">
        <f>IF(C253="X",VLOOKUP(B253,Table1[],2,FALSE),IF(D253="X",VLOOKUP(B253,Table2[],2,FALSE),IF(E253="X",VLOOKUP(B253,Table3[],2,FALSE),IF(F253="X",VLOOKUP(B253,Table4[],2,FALSE),VLOOKUP(B253,Table5[],2,FALSE)))))</f>
        <v>Percent of non-credit students completing a class with a grade of U (Ungraded) within a selected time period.</v>
      </c>
      <c r="I253" s="5" t="str">
        <f>IF($C253="X",VLOOKUP($B253,Table1[],3,FALSE),IF($D253="X",VLOOKUP($B253,Table2[],3,FALSE),IF($E253="X",VLOOKUP($B253,Table3[],3,FALSE),IF($F253="X",VLOOKUP($B253,Table4[],3,FALSE),VLOOKUP($B253,Table5[],3,FALSE)))))</f>
        <v>Percent Grade U = Sum of all students receiving grade U / Sum of students registered as of Stat Date (class size)</v>
      </c>
      <c r="J253" s="5" t="str">
        <f>IF($C253="X",VLOOKUP($B253,Table1[],4,FALSE),IF($D253="X",VLOOKUP($B253,Table2[],4,FALSE),IF($E253="X",VLOOKUP($B253,Table3[],4,FALSE),IF($F253="X",VLOOKUP($B253,Table4[],4,FALSE),VLOOKUP($B253,Table5[],4,FALSE)))))</f>
        <v>[N/A]</v>
      </c>
      <c r="K253" s="5" t="str">
        <f>IF($C253="X",VLOOKUP($B253,Table1[],5,FALSE),IF($D253="X",VLOOKUP($B253,Table2[],5,FALSE),IF($E253="X",VLOOKUP($B253,Table3[],5,FALSE),IF($F253="X",VLOOKUP($B253,Table4[],5,FALSE),VLOOKUP($B253,Table5[],5,FALSE)))))</f>
        <v>[N/A]</v>
      </c>
      <c r="L253" s="5" t="str">
        <f>IF($C253="X",VLOOKUP($B253,Table1[],6,FALSE),IF($D253="X",VLOOKUP($B253,Table2[],6,FALSE),IF($E253="X",VLOOKUP($B253,Table3[],6,FALSE),IF($F253="X",VLOOKUP($B253,Table4[],6,FALSE),VLOOKUP($B253,Table5[],6,FALSE)))))</f>
        <v>[N/A]</v>
      </c>
      <c r="M253" t="s">
        <v>23</v>
      </c>
      <c r="P253" t="s">
        <v>24</v>
      </c>
      <c r="S253" s="89"/>
    </row>
    <row r="254" spans="1:19" ht="120" x14ac:dyDescent="0.25">
      <c r="A254" s="84">
        <v>246</v>
      </c>
      <c r="B254" s="3" t="s">
        <v>270</v>
      </c>
      <c r="C254" s="78" t="str">
        <f>IF(IFERROR(VLOOKUP('Unified Metrics'!B254,Table1[],1,FALSE),"")="","","X")</f>
        <v/>
      </c>
      <c r="D254" s="78" t="str">
        <f>IF(IFERROR(VLOOKUP('Unified Metrics'!B254,Table2[],1,FALSE),"")="","","X")</f>
        <v/>
      </c>
      <c r="E254" s="78" t="str">
        <f>IF(IFERROR(VLOOKUP('Unified Metrics'!B254,Table3[],1,FALSE),"")="","","X")</f>
        <v/>
      </c>
      <c r="F254" s="78" t="str">
        <f>IF(IFERROR(VLOOKUP('Unified Metrics'!B254,Table4[],1,FALSE),"")="","","X")</f>
        <v>X</v>
      </c>
      <c r="G254" s="78" t="str">
        <f>IF(IFERROR(VLOOKUP('Unified Metrics'!B254,Table5[],1,FALSE),"")="","","X")</f>
        <v/>
      </c>
      <c r="H254" s="5" t="str">
        <f>IF(C254="X",VLOOKUP(B254,Table1[],2,FALSE),IF(D254="X",VLOOKUP(B254,Table2[],2,FALSE),IF(E254="X",VLOOKUP(B254,Table3[],2,FALSE),IF(F254="X",VLOOKUP(B254,Table4[],2,FALSE),VLOOKUP(B254,Table5[],2,FALSE)))))</f>
        <v>Percent of students completing a class with a grade of W (withdrawal) within a selected time period. Grade W represents withdrawing from a class before the end of the term resulting in a WTH and ADW. A withdraw designation is recorded on a students permanent academic record or transcript, but is not used toward the calculation of a students grade point average.</v>
      </c>
      <c r="I254" s="5" t="str">
        <f>IF($C254="X",VLOOKUP($B254,Table1[],3,FALSE),IF($D254="X",VLOOKUP($B254,Table2[],3,FALSE),IF($E254="X",VLOOKUP($B254,Table3[],3,FALSE),IF($F254="X",VLOOKUP($B254,Table4[],3,FALSE),VLOOKUP($B254,Table5[],3,FALSE)))))</f>
        <v>Percent Grade W = Sum of all students receiving grade W / Sum of students registered as of Stat Date (class size)</v>
      </c>
      <c r="J254" s="5" t="str">
        <f>IF($C254="X",VLOOKUP($B254,Table1[],4,FALSE),IF($D254="X",VLOOKUP($B254,Table2[],4,FALSE),IF($E254="X",VLOOKUP($B254,Table3[],4,FALSE),IF($F254="X",VLOOKUP($B254,Table4[],4,FALSE),VLOOKUP($B254,Table5[],4,FALSE)))))</f>
        <v>[N/A]</v>
      </c>
      <c r="K254" s="5" t="str">
        <f>IF($C254="X",VLOOKUP($B254,Table1[],5,FALSE),IF($D254="X",VLOOKUP($B254,Table2[],5,FALSE),IF($E254="X",VLOOKUP($B254,Table3[],5,FALSE),IF($F254="X",VLOOKUP($B254,Table4[],5,FALSE),VLOOKUP($B254,Table5[],5,FALSE)))))</f>
        <v>[N/A]</v>
      </c>
      <c r="L254" s="5" t="str">
        <f>IF($C254="X",VLOOKUP($B254,Table1[],6,FALSE),IF($D254="X",VLOOKUP($B254,Table2[],6,FALSE),IF($E254="X",VLOOKUP($B254,Table3[],6,FALSE),IF($F254="X",VLOOKUP($B254,Table4[],6,FALSE),VLOOKUP($B254,Table5[],6,FALSE)))))</f>
        <v>[N/A]</v>
      </c>
      <c r="M254" t="s">
        <v>23</v>
      </c>
      <c r="P254" t="s">
        <v>24</v>
      </c>
      <c r="S254" s="89"/>
    </row>
    <row r="255" spans="1:19" ht="180" x14ac:dyDescent="0.25">
      <c r="A255" s="84">
        <v>247</v>
      </c>
      <c r="B255" s="3" t="s">
        <v>271</v>
      </c>
      <c r="C255" s="78" t="str">
        <f>IF(IFERROR(VLOOKUP('Unified Metrics'!B255,Table1[],1,FALSE),"")="","","X")</f>
        <v/>
      </c>
      <c r="D255" s="78" t="str">
        <f>IF(IFERROR(VLOOKUP('Unified Metrics'!B255,Table2[],1,FALSE),"")="","","X")</f>
        <v/>
      </c>
      <c r="E255" s="78" t="str">
        <f>IF(IFERROR(VLOOKUP('Unified Metrics'!B255,Table3[],1,FALSE),"")="","","X")</f>
        <v/>
      </c>
      <c r="F255" s="78" t="str">
        <f>IF(IFERROR(VLOOKUP('Unified Metrics'!B255,Table4[],1,FALSE),"")="","","X")</f>
        <v>X</v>
      </c>
      <c r="G255" s="78" t="str">
        <f>IF(IFERROR(VLOOKUP('Unified Metrics'!B255,Table5[],1,FALSE),"")="","","X")</f>
        <v/>
      </c>
      <c r="H255" s="5" t="str">
        <f>IF(C255="X",VLOOKUP(B255,Table1[],2,FALSE),IF(D255="X",VLOOKUP(B255,Table2[],2,FALSE),IF(E255="X",VLOOKUP(B255,Table3[],2,FALSE),IF(F255="X",VLOOKUP(B255,Table4[],2,FALSE),VLOOKUP(B255,Table5[],2,FALSE)))))</f>
        <v>Total Full Time Load Type for the Section as shown in "Load" field in FASC for FT.
Note this is not per meeting arrangement, this total is for the section, when teaching arrangement=3.</v>
      </c>
      <c r="I255" s="5" t="str">
        <f>IF($C255="X",VLOOKUP($B255,Table1[],3,FALSE),IF($D255="X",VLOOKUP($B255,Table2[],3,FALSE),IF($E255="X",VLOOKUP($B255,Table3[],3,FALSE),IF($F255="X",VLOOKUP($B255,Table4[],3,FALSE),VLOOKUP($B255,Table5[],3,FALSE)))))</f>
        <v>[N/A]</v>
      </c>
      <c r="J255" s="5" t="str">
        <f>IF($C255="X",VLOOKUP($B255,Table1[],4,FALSE),IF($D255="X",VLOOKUP($B255,Table2[],4,FALSE),IF($E255="X",VLOOKUP($B255,Table3[],4,FALSE),IF($F255="X",VLOOKUP($B255,Table4[],4,FALSE),VLOOKUP($B255,Table5[],4,FALSE)))))</f>
        <v xml:space="preserve">     • 2ANTH-FF-IN</v>
      </c>
      <c r="K255" s="5" t="str">
        <f>IF($C255="X",VLOOKUP($B255,Table1[],5,FALSE),IF($D255="X",VLOOKUP($B255,Table2[],5,FALSE),IF($E255="X",VLOOKUP($B255,Table3[],5,FALSE),IF($F255="X",VLOOKUP($B255,Table4[],5,FALSE),VLOOKUP($B255,Table5[],5,FALSE)))))</f>
        <v xml:space="preserve">NOTES ON USING THIS ELEMENT: Note the CSF_FACULTY_LOAD value in COURSE_SEC_FACULTY is per section and instructional method, therefore, we can only have the total per section, since we already have 1 row per meeting arrangement for a given section, and these can be different (for example, we could have 3 meeting arrangements and 2 instructional methods).   </v>
      </c>
      <c r="L255" s="5" t="str">
        <f>IF($C255="X",VLOOKUP($B255,Table1[],6,FALSE),IF($D255="X",VLOOKUP($B255,Table2[],6,FALSE),IF($E255="X",VLOOKUP($B255,Table3[],6,FALSE),IF($F255="X",VLOOKUP($B255,Table4[],6,FALSE),VLOOKUP($B255,Table5[],6,FALSE)))))</f>
        <v>Related Elements: [Position, OL], [Position, PT]</v>
      </c>
      <c r="M255" t="s">
        <v>23</v>
      </c>
      <c r="P255" t="s">
        <v>24</v>
      </c>
      <c r="S255" s="89"/>
    </row>
    <row r="256" spans="1:19" ht="180" x14ac:dyDescent="0.25">
      <c r="A256" s="84">
        <v>248</v>
      </c>
      <c r="B256" s="3" t="s">
        <v>272</v>
      </c>
      <c r="C256" s="78" t="str">
        <f>IF(IFERROR(VLOOKUP('Unified Metrics'!B256,Table1[],1,FALSE),"")="","","X")</f>
        <v/>
      </c>
      <c r="D256" s="78" t="str">
        <f>IF(IFERROR(VLOOKUP('Unified Metrics'!B256,Table2[],1,FALSE),"")="","","X")</f>
        <v/>
      </c>
      <c r="E256" s="78" t="str">
        <f>IF(IFERROR(VLOOKUP('Unified Metrics'!B256,Table3[],1,FALSE),"")="","","X")</f>
        <v/>
      </c>
      <c r="F256" s="78" t="str">
        <f>IF(IFERROR(VLOOKUP('Unified Metrics'!B256,Table4[],1,FALSE),"")="","","X")</f>
        <v>X</v>
      </c>
      <c r="G256" s="78" t="str">
        <f>IF(IFERROR(VLOOKUP('Unified Metrics'!B256,Table5[],1,FALSE),"")="","","X")</f>
        <v/>
      </c>
      <c r="H256" s="5" t="str">
        <f>IF(C256="X",VLOOKUP(B256,Table1[],2,FALSE),IF(D256="X",VLOOKUP(B256,Table2[],2,FALSE),IF(E256="X",VLOOKUP(B256,Table3[],2,FALSE),IF(F256="X",VLOOKUP(B256,Table4[],2,FALSE),VLOOKUP(B256,Table5[],2,FALSE)))))</f>
        <v>Total Overload or Overload Bank Type (teaching arrangement=2 in COURSE_SEC_FACULTY) load for the Section.
Note this is not per meeting arrangement, this total is for the section and teaching arrangement=2.</v>
      </c>
      <c r="I256" s="5" t="str">
        <f>IF($C256="X",VLOOKUP($B256,Table1[],3,FALSE),IF($D256="X",VLOOKUP($B256,Table2[],3,FALSE),IF($E256="X",VLOOKUP($B256,Table3[],3,FALSE),IF($F256="X",VLOOKUP($B256,Table4[],3,FALSE),VLOOKUP($B256,Table5[],3,FALSE)))))</f>
        <v>[N/A]</v>
      </c>
      <c r="J256" s="5" t="str">
        <f>IF($C256="X",VLOOKUP($B256,Table1[],4,FALSE),IF($D256="X",VLOOKUP($B256,Table2[],4,FALSE),IF($E256="X",VLOOKUP($B256,Table3[],4,FALSE),IF($F256="X",VLOOKUP($B256,Table4[],4,FALSE),VLOOKUP($B256,Table5[],4,FALSE)))))</f>
        <v xml:space="preserve">     • 2MATH-FO-LEC</v>
      </c>
      <c r="K256" s="5" t="str">
        <f>IF($C256="X",VLOOKUP($B256,Table1[],5,FALSE),IF($D256="X",VLOOKUP($B256,Table2[],5,FALSE),IF($E256="X",VLOOKUP($B256,Table3[],5,FALSE),IF($F256="X",VLOOKUP($B256,Table4[],5,FALSE),VLOOKUP($B256,Table5[],5,FALSE)))))</f>
        <v xml:space="preserve">NOTES ON USING THIS ELEMENT: Note the CSF_FACULTY_LOAD value in COURSE_SEC_FACULTY is per section and instructional method, therefore, we can only have the total per section, since we already have 1 row per meeting arrangement for a given section, and these can be different (for example, we could have 3 meeting arrangements and 2 instructional methods).   </v>
      </c>
      <c r="L256" s="5" t="str">
        <f>IF($C256="X",VLOOKUP($B256,Table1[],6,FALSE),IF($D256="X",VLOOKUP($B256,Table2[],6,FALSE),IF($E256="X",VLOOKUP($B256,Table3[],6,FALSE),IF($F256="X",VLOOKUP($B256,Table4[],6,FALSE),VLOOKUP($B256,Table5[],6,FALSE)))))</f>
        <v>RELATED ELEMENTS: [Position, PT], [Position, FT]</v>
      </c>
      <c r="M256" t="s">
        <v>23</v>
      </c>
      <c r="P256" t="s">
        <v>24</v>
      </c>
      <c r="S256" s="89"/>
    </row>
    <row r="257" spans="1:19" ht="180" x14ac:dyDescent="0.25">
      <c r="A257" s="84">
        <v>249</v>
      </c>
      <c r="B257" s="3" t="s">
        <v>273</v>
      </c>
      <c r="C257" s="78" t="str">
        <f>IF(IFERROR(VLOOKUP('Unified Metrics'!B257,Table1[],1,FALSE),"")="","","X")</f>
        <v/>
      </c>
      <c r="D257" s="78" t="str">
        <f>IF(IFERROR(VLOOKUP('Unified Metrics'!B257,Table2[],1,FALSE),"")="","","X")</f>
        <v/>
      </c>
      <c r="E257" s="78" t="str">
        <f>IF(IFERROR(VLOOKUP('Unified Metrics'!B257,Table3[],1,FALSE),"")="","","X")</f>
        <v/>
      </c>
      <c r="F257" s="78" t="str">
        <f>IF(IFERROR(VLOOKUP('Unified Metrics'!B257,Table4[],1,FALSE),"")="","","X")</f>
        <v>X</v>
      </c>
      <c r="G257" s="78" t="str">
        <f>IF(IFERROR(VLOOKUP('Unified Metrics'!B257,Table5[],1,FALSE),"")="","","X")</f>
        <v/>
      </c>
      <c r="H257" s="5" t="str">
        <f>IF(C257="X",VLOOKUP(B257,Table1[],2,FALSE),IF(D257="X",VLOOKUP(B257,Table2[],2,FALSE),IF(E257="X",VLOOKUP(B257,Table3[],2,FALSE),IF(F257="X",VLOOKUP(B257,Table4[],2,FALSE),VLOOKUP(B257,Table5[],2,FALSE)))))</f>
        <v>Total Part time or Part Time type (teaching arrangement=1 in COURSE_SEC_FACULTY) load for the Section.
Note this is not per meeting arrangement, this total is for the section and teaching arrangement=2.</v>
      </c>
      <c r="I257" s="5" t="str">
        <f>IF($C257="X",VLOOKUP($B257,Table1[],3,FALSE),IF($D257="X",VLOOKUP($B257,Table2[],3,FALSE),IF($E257="X",VLOOKUP($B257,Table3[],3,FALSE),IF($F257="X",VLOOKUP($B257,Table4[],3,FALSE),VLOOKUP($B257,Table5[],3,FALSE)))))</f>
        <v>[N/A]</v>
      </c>
      <c r="J257" s="5" t="str">
        <f>IF($C257="X",VLOOKUP($B257,Table1[],4,FALSE),IF($D257="X",VLOOKUP($B257,Table2[],4,FALSE),IF($E257="X",VLOOKUP($B257,Table3[],4,FALSE),IF($F257="X",VLOOKUP($B257,Table4[],4,FALSE),VLOOKUP($B257,Table5[],4,FALSE)))))</f>
        <v xml:space="preserve">     • 2MATH-FP-LAB</v>
      </c>
      <c r="K257" s="5" t="str">
        <f>IF($C257="X",VLOOKUP($B257,Table1[],5,FALSE),IF($D257="X",VLOOKUP($B257,Table2[],5,FALSE),IF($E257="X",VLOOKUP($B257,Table3[],5,FALSE),IF($F257="X",VLOOKUP($B257,Table4[],5,FALSE),VLOOKUP($B257,Table5[],5,FALSE)))))</f>
        <v xml:space="preserve">NOTES ON USING THIS ELEMENT: Note the CSF_FACULTY_LOAD value in COURSE_SEC_FACULTY is per section and instructional method, therefore, we can only have the total per section, since we already have 1 row per meeting arrangement for a given section, and these can be different (for example, we could have 3 meeting arrangements and 2 instructional methods).   </v>
      </c>
      <c r="L257" s="5" t="str">
        <f>IF($C257="X",VLOOKUP($B257,Table1[],6,FALSE),IF($D257="X",VLOOKUP($B257,Table2[],6,FALSE),IF($E257="X",VLOOKUP($B257,Table3[],6,FALSE),IF($F257="X",VLOOKUP($B257,Table4[],6,FALSE),VLOOKUP($B257,Table5[],6,FALSE)))))</f>
        <v>Related Elements: [Position, OL], [Position, FT]</v>
      </c>
      <c r="M257" t="s">
        <v>23</v>
      </c>
      <c r="P257" t="s">
        <v>24</v>
      </c>
      <c r="S257" s="89"/>
    </row>
    <row r="258" spans="1:19" ht="30" x14ac:dyDescent="0.25">
      <c r="A258" s="84">
        <v>250</v>
      </c>
      <c r="B258" s="3" t="s">
        <v>274</v>
      </c>
      <c r="C258" s="78" t="str">
        <f>IF(IFERROR(VLOOKUP('Unified Metrics'!B258,Table1[],1,FALSE),"")="","","X")</f>
        <v/>
      </c>
      <c r="D258" s="78" t="str">
        <f>IF(IFERROR(VLOOKUP('Unified Metrics'!B258,Table2[],1,FALSE),"")="","","X")</f>
        <v/>
      </c>
      <c r="E258" s="78" t="str">
        <f>IF(IFERROR(VLOOKUP('Unified Metrics'!B258,Table3[],1,FALSE),"")="","","X")</f>
        <v>X</v>
      </c>
      <c r="F258" s="78" t="str">
        <f>IF(IFERROR(VLOOKUP('Unified Metrics'!B258,Table4[],1,FALSE),"")="","","X")</f>
        <v>X</v>
      </c>
      <c r="G258" s="78" t="str">
        <f>IF(IFERROR(VLOOKUP('Unified Metrics'!B258,Table5[],1,FALSE),"")="","","X")</f>
        <v/>
      </c>
      <c r="H258" s="5" t="str">
        <f>IF(C258="X",VLOOKUP(B258,Table1[],2,FALSE),IF(D258="X",VLOOKUP(B258,Table2[],2,FALSE),IF(E258="X",VLOOKUP(B258,Table3[],2,FALSE),IF(F258="X",VLOOKUP(B258,Table4[],2,FALSE),VLOOKUP(B258,Table5[],2,FALSE)))))</f>
        <v>The number of days in which a student actually attended a positive attendance course</v>
      </c>
      <c r="I258" s="5" t="str">
        <f>IF($C258="X",VLOOKUP($B258,Table1[],3,FALSE),IF($D258="X",VLOOKUP($B258,Table2[],3,FALSE),IF($E258="X",VLOOKUP($B258,Table3[],3,FALSE),IF($F258="X",VLOOKUP($B258,Table4[],3,FALSE),VLOOKUP($B258,Table5[],3,FALSE)))))</f>
        <v>TBD</v>
      </c>
      <c r="J258" s="5" t="str">
        <f>IF($C258="X",VLOOKUP($B258,Table1[],4,FALSE),IF($D258="X",VLOOKUP($B258,Table2[],4,FALSE),IF($E258="X",VLOOKUP($B258,Table3[],4,FALSE),IF($F258="X",VLOOKUP($B258,Table4[],4,FALSE),VLOOKUP($B258,Table5[],4,FALSE)))))</f>
        <v>TBD</v>
      </c>
      <c r="K258" s="5" t="str">
        <f>IF($C258="X",VLOOKUP($B258,Table1[],5,FALSE),IF($D258="X",VLOOKUP($B258,Table2[],5,FALSE),IF($E258="X",VLOOKUP($B258,Table3[],5,FALSE),IF($F258="X",VLOOKUP($B258,Table4[],5,FALSE),VLOOKUP($B258,Table5[],5,FALSE)))))</f>
        <v>TBD</v>
      </c>
      <c r="L258" s="5" t="str">
        <f>IF($C258="X",VLOOKUP($B258,Table1[],6,FALSE),IF($D258="X",VLOOKUP($B258,Table2[],6,FALSE),IF($E258="X",VLOOKUP($B258,Table3[],6,FALSE),IF($F258="X",VLOOKUP($B258,Table4[],6,FALSE),VLOOKUP($B258,Table5[],6,FALSE)))))</f>
        <v>TBD</v>
      </c>
      <c r="M258" t="s">
        <v>23</v>
      </c>
      <c r="P258" t="s">
        <v>24</v>
      </c>
      <c r="S258" s="89"/>
    </row>
    <row r="259" spans="1:19" ht="45" x14ac:dyDescent="0.25">
      <c r="A259" s="84">
        <v>251</v>
      </c>
      <c r="B259" s="3" t="s">
        <v>275</v>
      </c>
      <c r="C259" s="78" t="str">
        <f>IF(IFERROR(VLOOKUP('Unified Metrics'!B259,Table1[],1,FALSE),"")="","","X")</f>
        <v/>
      </c>
      <c r="D259" s="78" t="str">
        <f>IF(IFERROR(VLOOKUP('Unified Metrics'!B259,Table2[],1,FALSE),"")="","","X")</f>
        <v/>
      </c>
      <c r="E259" s="78" t="str">
        <f>IF(IFERROR(VLOOKUP('Unified Metrics'!B259,Table3[],1,FALSE),"")="","","X")</f>
        <v>X</v>
      </c>
      <c r="F259" s="78" t="str">
        <f>IF(IFERROR(VLOOKUP('Unified Metrics'!B259,Table4[],1,FALSE),"")="","","X")</f>
        <v>X</v>
      </c>
      <c r="G259" s="78" t="str">
        <f>IF(IFERROR(VLOOKUP('Unified Metrics'!B259,Table5[],1,FALSE),"")="","","X")</f>
        <v/>
      </c>
      <c r="H259" s="5" t="str">
        <f>IF(C259="X",VLOOKUP(B259,Table1[],2,FALSE),IF(D259="X",VLOOKUP(B259,Table2[],2,FALSE),IF(E259="X",VLOOKUP(B259,Table3[],2,FALSE),IF(F259="X",VLOOKUP(B259,Table4[],2,FALSE),VLOOKUP(B259,Table5[],2,FALSE)))))</f>
        <v>Indicates that a course is tracked for positive attendance</v>
      </c>
      <c r="I259" s="5" t="str">
        <f>IF($C259="X",VLOOKUP($B259,Table1[],3,FALSE),IF($D259="X",VLOOKUP($B259,Table2[],3,FALSE),IF($E259="X",VLOOKUP($B259,Table3[],3,FALSE),IF($F259="X",VLOOKUP($B259,Table4[],3,FALSE),VLOOKUP($B259,Table5[],3,FALSE)))))</f>
        <v>[N/A]</v>
      </c>
      <c r="J259" s="5" t="str">
        <f>IF($C259="X",VLOOKUP($B259,Table1[],4,FALSE),IF($D259="X",VLOOKUP($B259,Table2[],4,FALSE),IF($E259="X",VLOOKUP($B259,Table3[],4,FALSE),IF($F259="X",VLOOKUP($B259,Table4[],4,FALSE),VLOOKUP($B259,Table5[],4,FALSE)))))</f>
        <v xml:space="preserve">     • Y = Yes
     • N = No
     • NULL = Unknown, Not Available</v>
      </c>
      <c r="K259" s="5" t="str">
        <f>IF($C259="X",VLOOKUP($B259,Table1[],5,FALSE),IF($D259="X",VLOOKUP($B259,Table2[],5,FALSE),IF($E259="X",VLOOKUP($B259,Table3[],5,FALSE),IF($F259="X",VLOOKUP($B259,Table4[],5,FALSE),VLOOKUP($B259,Table5[],5,FALSE)))))</f>
        <v>[N/A]</v>
      </c>
      <c r="L259" s="5" t="str">
        <f>IF($C259="X",VLOOKUP($B259,Table1[],6,FALSE),IF($D259="X",VLOOKUP($B259,Table2[],6,FALSE),IF($E259="X",VLOOKUP($B259,Table3[],6,FALSE),IF($F259="X",VLOOKUP($B259,Table4[],6,FALSE),VLOOKUP($B259,Table5[],6,FALSE)))))</f>
        <v>[N/A]</v>
      </c>
      <c r="M259" t="s">
        <v>23</v>
      </c>
      <c r="P259" t="s">
        <v>24</v>
      </c>
      <c r="S259" s="89"/>
    </row>
    <row r="260" spans="1:19" ht="45" x14ac:dyDescent="0.25">
      <c r="A260" s="84">
        <v>252</v>
      </c>
      <c r="B260" s="3" t="s">
        <v>276</v>
      </c>
      <c r="C260" s="78" t="str">
        <f>IF(IFERROR(VLOOKUP('Unified Metrics'!B260,Table1[],1,FALSE),"")="","","X")</f>
        <v/>
      </c>
      <c r="D260" s="78" t="str">
        <f>IF(IFERROR(VLOOKUP('Unified Metrics'!B260,Table2[],1,FALSE),"")="","","X")</f>
        <v/>
      </c>
      <c r="E260" s="78" t="str">
        <f>IF(IFERROR(VLOOKUP('Unified Metrics'!B260,Table3[],1,FALSE),"")="","","X")</f>
        <v/>
      </c>
      <c r="F260" s="78" t="str">
        <f>IF(IFERROR(VLOOKUP('Unified Metrics'!B260,Table4[],1,FALSE),"")="","","X")</f>
        <v>X</v>
      </c>
      <c r="G260" s="78" t="str">
        <f>IF(IFERROR(VLOOKUP('Unified Metrics'!B260,Table5[],1,FALSE),"")="","","X")</f>
        <v/>
      </c>
      <c r="H260" s="5" t="str">
        <f>IF(C260="X",VLOOKUP(B260,Table1[],2,FALSE),IF(D260="X",VLOOKUP(B260,Table2[],2,FALSE),IF(E260="X",VLOOKUP(B260,Table3[],2,FALSE),IF(F260="X",VLOOKUP(B260,Table4[],2,FALSE),VLOOKUP(B260,Table5[],2,FALSE)))))</f>
        <v>The method of pre-requisite checking employed for a course section.  Options are Basic or None, or CAPP.</v>
      </c>
      <c r="I260" s="5" t="str">
        <f>IF($C260="X",VLOOKUP($B260,Table1[],3,FALSE),IF($D260="X",VLOOKUP($B260,Table2[],3,FALSE),IF($E260="X",VLOOKUP($B260,Table3[],3,FALSE),IF($F260="X",VLOOKUP($B260,Table4[],3,FALSE),VLOOKUP($B260,Table5[],3,FALSE)))))</f>
        <v>[N/A]</v>
      </c>
      <c r="J260" s="5" t="str">
        <f>IF($C260="X",VLOOKUP($B260,Table1[],4,FALSE),IF($D260="X",VLOOKUP($B260,Table2[],4,FALSE),IF($E260="X",VLOOKUP($B260,Table3[],4,FALSE),IF($F260="X",VLOOKUP($B260,Table4[],4,FALSE),VLOOKUP($B260,Table5[],4,FALSE)))))</f>
        <v xml:space="preserve">     • Basic
     • CAPP
     • None</v>
      </c>
      <c r="K260" s="5" t="str">
        <f>IF($C260="X",VLOOKUP($B260,Table1[],5,FALSE),IF($D260="X",VLOOKUP($B260,Table2[],5,FALSE),IF($E260="X",VLOOKUP($B260,Table3[],5,FALSE),IF($F260="X",VLOOKUP($B260,Table4[],5,FALSE),VLOOKUP($B260,Table5[],5,FALSE)))))</f>
        <v>[N/A]</v>
      </c>
      <c r="L260" s="5" t="str">
        <f>IF($C260="X",VLOOKUP($B260,Table1[],6,FALSE),IF($D260="X",VLOOKUP($B260,Table2[],6,FALSE),IF($E260="X",VLOOKUP($B260,Table3[],6,FALSE),IF($F260="X",VLOOKUP($B260,Table4[],6,FALSE),VLOOKUP($B260,Table5[],6,FALSE)))))</f>
        <v>[N/A]</v>
      </c>
      <c r="M260" t="s">
        <v>23</v>
      </c>
      <c r="P260" t="s">
        <v>24</v>
      </c>
      <c r="S260" s="89"/>
    </row>
    <row r="261" spans="1:19" x14ac:dyDescent="0.25">
      <c r="A261" s="84">
        <v>253</v>
      </c>
      <c r="B261" s="3" t="s">
        <v>277</v>
      </c>
      <c r="C261" s="78" t="str">
        <f>IF(IFERROR(VLOOKUP('Unified Metrics'!B261,Table1[],1,FALSE),"")="","","X")</f>
        <v/>
      </c>
      <c r="D261" s="78" t="str">
        <f>IF(IFERROR(VLOOKUP('Unified Metrics'!B261,Table2[],1,FALSE),"")="","","X")</f>
        <v/>
      </c>
      <c r="E261" s="78" t="str">
        <f>IF(IFERROR(VLOOKUP('Unified Metrics'!B261,Table3[],1,FALSE),"")="","","X")</f>
        <v>X</v>
      </c>
      <c r="F261" s="78" t="str">
        <f>IF(IFERROR(VLOOKUP('Unified Metrics'!B261,Table4[],1,FALSE),"")="","","X")</f>
        <v>X</v>
      </c>
      <c r="G261" s="78" t="str">
        <f>IF(IFERROR(VLOOKUP('Unified Metrics'!B261,Table5[],1,FALSE),"")="","","X")</f>
        <v/>
      </c>
      <c r="H261" s="5" t="str">
        <f>IF(C261="X",VLOOKUP(B261,Table1[],2,FALSE),IF(D261="X",VLOOKUP(B261,Table2[],2,FALSE),IF(E261="X",VLOOKUP(B261,Table3[],2,FALSE),IF(F261="X",VLOOKUP(B261,Table4[],2,FALSE),VLOOKUP(B261,Table5[],2,FALSE)))))</f>
        <v>The RSCCD email address of the primary instructor.</v>
      </c>
      <c r="I261" s="5" t="str">
        <f>IF($C261="X",VLOOKUP($B261,Table1[],3,FALSE),IF($D261="X",VLOOKUP($B261,Table2[],3,FALSE),IF($E261="X",VLOOKUP($B261,Table3[],3,FALSE),IF($F261="X",VLOOKUP($B261,Table4[],3,FALSE),VLOOKUP($B261,Table5[],3,FALSE)))))</f>
        <v>[N/A]</v>
      </c>
      <c r="J261" s="5" t="str">
        <f>IF($C261="X",VLOOKUP($B261,Table1[],4,FALSE),IF($D261="X",VLOOKUP($B261,Table2[],4,FALSE),IF($E261="X",VLOOKUP($B261,Table3[],4,FALSE),IF($F261="X",VLOOKUP($B261,Table4[],4,FALSE),VLOOKUP($B261,Table5[],4,FALSE)))))</f>
        <v>[N/A]</v>
      </c>
      <c r="K261" s="5" t="str">
        <f>IF($C261="X",VLOOKUP($B261,Table1[],5,FALSE),IF($D261="X",VLOOKUP($B261,Table2[],5,FALSE),IF($E261="X",VLOOKUP($B261,Table3[],5,FALSE),IF($F261="X",VLOOKUP($B261,Table4[],5,FALSE),VLOOKUP($B261,Table5[],5,FALSE)))))</f>
        <v>[N/A]</v>
      </c>
      <c r="L261" s="5" t="str">
        <f>IF($C261="X",VLOOKUP($B261,Table1[],6,FALSE),IF($D261="X",VLOOKUP($B261,Table2[],6,FALSE),IF($E261="X",VLOOKUP($B261,Table3[],6,FALSE),IF($F261="X",VLOOKUP($B261,Table4[],6,FALSE),VLOOKUP($B261,Table5[],6,FALSE)))))</f>
        <v>[N/A]</v>
      </c>
      <c r="M261" t="s">
        <v>23</v>
      </c>
      <c r="P261" t="s">
        <v>24</v>
      </c>
      <c r="S261" s="89"/>
    </row>
    <row r="262" spans="1:19" ht="30" x14ac:dyDescent="0.25">
      <c r="A262" s="84">
        <v>254</v>
      </c>
      <c r="B262" s="3" t="s">
        <v>278</v>
      </c>
      <c r="C262" s="78" t="str">
        <f>IF(IFERROR(VLOOKUP('Unified Metrics'!B262,Table1[],1,FALSE),"")="","","X")</f>
        <v/>
      </c>
      <c r="D262" s="78" t="str">
        <f>IF(IFERROR(VLOOKUP('Unified Metrics'!B262,Table2[],1,FALSE),"")="","","X")</f>
        <v/>
      </c>
      <c r="E262" s="78" t="str">
        <f>IF(IFERROR(VLOOKUP('Unified Metrics'!B262,Table3[],1,FALSE),"")="","","X")</f>
        <v>X</v>
      </c>
      <c r="F262" s="78" t="str">
        <f>IF(IFERROR(VLOOKUP('Unified Metrics'!B262,Table4[],1,FALSE),"")="","","X")</f>
        <v>X</v>
      </c>
      <c r="G262" s="78" t="str">
        <f>IF(IFERROR(VLOOKUP('Unified Metrics'!B262,Table5[],1,FALSE),"")="","","X")</f>
        <v/>
      </c>
      <c r="H262" s="5" t="str">
        <f>IF(C262="X",VLOOKUP(B262,Table1[],2,FALSE),IF(D262="X",VLOOKUP(B262,Table2[],2,FALSE),IF(E262="X",VLOOKUP(B262,Table3[],2,FALSE),IF(F262="X",VLOOKUP(B262,Table4[],2,FALSE),VLOOKUP(B262,Table5[],2,FALSE)))))</f>
        <v>This is the current first name of the primary instructor.</v>
      </c>
      <c r="I262" s="5" t="str">
        <f>IF($C262="X",VLOOKUP($B262,Table1[],3,FALSE),IF($D262="X",VLOOKUP($B262,Table2[],3,FALSE),IF($E262="X",VLOOKUP($B262,Table3[],3,FALSE),IF($F262="X",VLOOKUP($B262,Table4[],3,FALSE),VLOOKUP($B262,Table5[],3,FALSE)))))</f>
        <v>[N/A]</v>
      </c>
      <c r="J262" s="5" t="str">
        <f>IF($C262="X",VLOOKUP($B262,Table1[],4,FALSE),IF($D262="X",VLOOKUP($B262,Table2[],4,FALSE),IF($E262="X",VLOOKUP($B262,Table3[],4,FALSE),IF($F262="X",VLOOKUP($B262,Table4[],4,FALSE),VLOOKUP($B262,Table5[],4,FALSE)))))</f>
        <v>[N/A]</v>
      </c>
      <c r="K262" s="5" t="str">
        <f>IF($C262="X",VLOOKUP($B262,Table1[],5,FALSE),IF($D262="X",VLOOKUP($B262,Table2[],5,FALSE),IF($E262="X",VLOOKUP($B262,Table3[],5,FALSE),IF($F262="X",VLOOKUP($B262,Table4[],5,FALSE),VLOOKUP($B262,Table5[],5,FALSE)))))</f>
        <v>[N/A]</v>
      </c>
      <c r="L262" s="5" t="str">
        <f>IF($C262="X",VLOOKUP($B262,Table1[],6,FALSE),IF($D262="X",VLOOKUP($B262,Table2[],6,FALSE),IF($E262="X",VLOOKUP($B262,Table3[],6,FALSE),IF($F262="X",VLOOKUP($B262,Table4[],6,FALSE),VLOOKUP($B262,Table5[],6,FALSE)))))</f>
        <v>[N/A]</v>
      </c>
      <c r="M262" t="s">
        <v>23</v>
      </c>
      <c r="P262" t="s">
        <v>24</v>
      </c>
      <c r="S262" s="89"/>
    </row>
    <row r="263" spans="1:19" ht="30" x14ac:dyDescent="0.25">
      <c r="A263" s="84">
        <v>255</v>
      </c>
      <c r="B263" s="3" t="s">
        <v>279</v>
      </c>
      <c r="C263" s="78" t="str">
        <f>IF(IFERROR(VLOOKUP('Unified Metrics'!B263,Table1[],1,FALSE),"")="","","X")</f>
        <v/>
      </c>
      <c r="D263" s="78" t="str">
        <f>IF(IFERROR(VLOOKUP('Unified Metrics'!B263,Table2[],1,FALSE),"")="","","X")</f>
        <v/>
      </c>
      <c r="E263" s="78" t="str">
        <f>IF(IFERROR(VLOOKUP('Unified Metrics'!B263,Table3[],1,FALSE),"")="","","X")</f>
        <v>X</v>
      </c>
      <c r="F263" s="78" t="str">
        <f>IF(IFERROR(VLOOKUP('Unified Metrics'!B263,Table4[],1,FALSE),"")="","","X")</f>
        <v>X</v>
      </c>
      <c r="G263" s="78" t="str">
        <f>IF(IFERROR(VLOOKUP('Unified Metrics'!B263,Table5[],1,FALSE),"")="","","X")</f>
        <v/>
      </c>
      <c r="H263" s="5" t="str">
        <f>IF(C263="X",VLOOKUP(B263,Table1[],2,FALSE),IF(D263="X",VLOOKUP(B263,Table2[],2,FALSE),IF(E263="X",VLOOKUP(B263,Table3[],2,FALSE),IF(F263="X",VLOOKUP(B263,Table4[],2,FALSE),VLOOKUP(B263,Table5[],2,FALSE)))))</f>
        <v>This is the current RSCCD ID of the primary instructor.</v>
      </c>
      <c r="I263" s="5" t="str">
        <f>IF($C263="X",VLOOKUP($B263,Table1[],3,FALSE),IF($D263="X",VLOOKUP($B263,Table2[],3,FALSE),IF($E263="X",VLOOKUP($B263,Table3[],3,FALSE),IF($F263="X",VLOOKUP($B263,Table4[],3,FALSE),VLOOKUP($B263,Table5[],3,FALSE)))))</f>
        <v>[N/A]</v>
      </c>
      <c r="J263" s="5" t="str">
        <f>IF($C263="X",VLOOKUP($B263,Table1[],4,FALSE),IF($D263="X",VLOOKUP($B263,Table2[],4,FALSE),IF($E263="X",VLOOKUP($B263,Table3[],4,FALSE),IF($F263="X",VLOOKUP($B263,Table4[],4,FALSE),VLOOKUP($B263,Table5[],4,FALSE)))))</f>
        <v>[N/A]</v>
      </c>
      <c r="K263" s="5" t="str">
        <f>IF($C263="X",VLOOKUP($B263,Table1[],5,FALSE),IF($D263="X",VLOOKUP($B263,Table2[],5,FALSE),IF($E263="X",VLOOKUP($B263,Table3[],5,FALSE),IF($F263="X",VLOOKUP($B263,Table4[],5,FALSE),VLOOKUP($B263,Table5[],5,FALSE)))))</f>
        <v>[N/A]</v>
      </c>
      <c r="L263" s="5" t="str">
        <f>IF($C263="X",VLOOKUP($B263,Table1[],6,FALSE),IF($D263="X",VLOOKUP($B263,Table2[],6,FALSE),IF($E263="X",VLOOKUP($B263,Table3[],6,FALSE),IF($F263="X",VLOOKUP($B263,Table4[],6,FALSE),VLOOKUP($B263,Table5[],6,FALSE)))))</f>
        <v>[N/A]</v>
      </c>
      <c r="M263" t="s">
        <v>23</v>
      </c>
      <c r="P263" t="s">
        <v>24</v>
      </c>
      <c r="S263" s="89"/>
    </row>
    <row r="264" spans="1:19" ht="30" x14ac:dyDescent="0.25">
      <c r="A264" s="84">
        <v>256</v>
      </c>
      <c r="B264" s="3" t="s">
        <v>280</v>
      </c>
      <c r="C264" s="78" t="str">
        <f>IF(IFERROR(VLOOKUP('Unified Metrics'!B264,Table1[],1,FALSE),"")="","","X")</f>
        <v/>
      </c>
      <c r="D264" s="78" t="str">
        <f>IF(IFERROR(VLOOKUP('Unified Metrics'!B264,Table2[],1,FALSE),"")="","","X")</f>
        <v/>
      </c>
      <c r="E264" s="78" t="str">
        <f>IF(IFERROR(VLOOKUP('Unified Metrics'!B264,Table3[],1,FALSE),"")="","","X")</f>
        <v>X</v>
      </c>
      <c r="F264" s="78" t="str">
        <f>IF(IFERROR(VLOOKUP('Unified Metrics'!B264,Table4[],1,FALSE),"")="","","X")</f>
        <v>X</v>
      </c>
      <c r="G264" s="78" t="str">
        <f>IF(IFERROR(VLOOKUP('Unified Metrics'!B264,Table5[],1,FALSE),"")="","","X")</f>
        <v/>
      </c>
      <c r="H264" s="5" t="str">
        <f>IF(C264="X",VLOOKUP(B264,Table1[],2,FALSE),IF(D264="X",VLOOKUP(B264,Table2[],2,FALSE),IF(E264="X",VLOOKUP(B264,Table3[],2,FALSE),IF(F264="X",VLOOKUP(B264,Table4[],2,FALSE),VLOOKUP(B264,Table5[],2,FALSE)))))</f>
        <v>This is the current last name of the primary instructor.</v>
      </c>
      <c r="I264" s="5" t="str">
        <f>IF($C264="X",VLOOKUP($B264,Table1[],3,FALSE),IF($D264="X",VLOOKUP($B264,Table2[],3,FALSE),IF($E264="X",VLOOKUP($B264,Table3[],3,FALSE),IF($F264="X",VLOOKUP($B264,Table4[],3,FALSE),VLOOKUP($B264,Table5[],3,FALSE)))))</f>
        <v>[N/A]</v>
      </c>
      <c r="J264" s="5" t="str">
        <f>IF($C264="X",VLOOKUP($B264,Table1[],4,FALSE),IF($D264="X",VLOOKUP($B264,Table2[],4,FALSE),IF($E264="X",VLOOKUP($B264,Table3[],4,FALSE),IF($F264="X",VLOOKUP($B264,Table4[],4,FALSE),VLOOKUP($B264,Table5[],4,FALSE)))))</f>
        <v>[N/A]</v>
      </c>
      <c r="K264" s="5" t="str">
        <f>IF($C264="X",VLOOKUP($B264,Table1[],5,FALSE),IF($D264="X",VLOOKUP($B264,Table2[],5,FALSE),IF($E264="X",VLOOKUP($B264,Table3[],5,FALSE),IF($F264="X",VLOOKUP($B264,Table4[],5,FALSE),VLOOKUP($B264,Table5[],5,FALSE)))))</f>
        <v>[N/A]</v>
      </c>
      <c r="L264" s="5" t="str">
        <f>IF($C264="X",VLOOKUP($B264,Table1[],6,FALSE),IF($D264="X",VLOOKUP($B264,Table2[],6,FALSE),IF($E264="X",VLOOKUP($B264,Table3[],6,FALSE),IF($F264="X",VLOOKUP($B264,Table4[],6,FALSE),VLOOKUP($B264,Table5[],6,FALSE)))))</f>
        <v>[N/A]</v>
      </c>
      <c r="M264" t="s">
        <v>23</v>
      </c>
      <c r="P264" t="s">
        <v>24</v>
      </c>
      <c r="S264" s="89"/>
    </row>
    <row r="265" spans="1:19" ht="30" x14ac:dyDescent="0.25">
      <c r="A265" s="84">
        <v>257</v>
      </c>
      <c r="B265" s="3" t="s">
        <v>281</v>
      </c>
      <c r="C265" s="78" t="str">
        <f>IF(IFERROR(VLOOKUP('Unified Metrics'!B265,Table1[],1,FALSE),"")="","","X")</f>
        <v/>
      </c>
      <c r="D265" s="78" t="str">
        <f>IF(IFERROR(VLOOKUP('Unified Metrics'!B265,Table2[],1,FALSE),"")="","","X")</f>
        <v/>
      </c>
      <c r="E265" s="78" t="str">
        <f>IF(IFERROR(VLOOKUP('Unified Metrics'!B265,Table3[],1,FALSE),"")="","","X")</f>
        <v>X</v>
      </c>
      <c r="F265" s="78" t="str">
        <f>IF(IFERROR(VLOOKUP('Unified Metrics'!B265,Table4[],1,FALSE),"")="","","X")</f>
        <v>X</v>
      </c>
      <c r="G265" s="78" t="str">
        <f>IF(IFERROR(VLOOKUP('Unified Metrics'!B265,Table5[],1,FALSE),"")="","","X")</f>
        <v/>
      </c>
      <c r="H265" s="5" t="str">
        <f>IF(C265="X",VLOOKUP(B265,Table1[],2,FALSE),IF(D265="X",VLOOKUP(B265,Table2[],2,FALSE),IF(E265="X",VLOOKUP(B265,Table3[],2,FALSE),IF(F265="X",VLOOKUP(B265,Table4[],2,FALSE),VLOOKUP(B265,Table5[],2,FALSE)))))</f>
        <v>This is the current middle name of the primary instructor.</v>
      </c>
      <c r="I265" s="5" t="str">
        <f>IF($C265="X",VLOOKUP($B265,Table1[],3,FALSE),IF($D265="X",VLOOKUP($B265,Table2[],3,FALSE),IF($E265="X",VLOOKUP($B265,Table3[],3,FALSE),IF($F265="X",VLOOKUP($B265,Table4[],3,FALSE),VLOOKUP($B265,Table5[],3,FALSE)))))</f>
        <v>[N/A]</v>
      </c>
      <c r="J265" s="5" t="str">
        <f>IF($C265="X",VLOOKUP($B265,Table1[],4,FALSE),IF($D265="X",VLOOKUP($B265,Table2[],4,FALSE),IF($E265="X",VLOOKUP($B265,Table3[],4,FALSE),IF($F265="X",VLOOKUP($B265,Table4[],4,FALSE),VLOOKUP($B265,Table5[],4,FALSE)))))</f>
        <v>[N/A]</v>
      </c>
      <c r="K265" s="5" t="str">
        <f>IF($C265="X",VLOOKUP($B265,Table1[],5,FALSE),IF($D265="X",VLOOKUP($B265,Table2[],5,FALSE),IF($E265="X",VLOOKUP($B265,Table3[],5,FALSE),IF($F265="X",VLOOKUP($B265,Table4[],5,FALSE),VLOOKUP($B265,Table5[],5,FALSE)))))</f>
        <v>[N/A]</v>
      </c>
      <c r="L265" s="5" t="str">
        <f>IF($C265="X",VLOOKUP($B265,Table1[],6,FALSE),IF($D265="X",VLOOKUP($B265,Table2[],6,FALSE),IF($E265="X",VLOOKUP($B265,Table3[],6,FALSE),IF($F265="X",VLOOKUP($B265,Table4[],6,FALSE),VLOOKUP($B265,Table5[],6,FALSE)))))</f>
        <v>[N/A]</v>
      </c>
      <c r="M265" t="s">
        <v>23</v>
      </c>
      <c r="P265" t="s">
        <v>24</v>
      </c>
      <c r="S265" s="89"/>
    </row>
    <row r="266" spans="1:19" x14ac:dyDescent="0.25">
      <c r="A266" s="84">
        <v>258</v>
      </c>
      <c r="B266" s="3" t="s">
        <v>282</v>
      </c>
      <c r="C266" s="78" t="str">
        <f>IF(IFERROR(VLOOKUP('Unified Metrics'!B266,Table1[],1,FALSE),"")="","","X")</f>
        <v/>
      </c>
      <c r="D266" s="78" t="str">
        <f>IF(IFERROR(VLOOKUP('Unified Metrics'!B266,Table2[],1,FALSE),"")="","","X")</f>
        <v/>
      </c>
      <c r="E266" s="78" t="str">
        <f>IF(IFERROR(VLOOKUP('Unified Metrics'!B266,Table3[],1,FALSE),"")="","","X")</f>
        <v>X</v>
      </c>
      <c r="F266" s="78" t="str">
        <f>IF(IFERROR(VLOOKUP('Unified Metrics'!B266,Table4[],1,FALSE),"")="","","X")</f>
        <v>X</v>
      </c>
      <c r="G266" s="78" t="str">
        <f>IF(IFERROR(VLOOKUP('Unified Metrics'!B266,Table5[],1,FALSE),"")="","","X")</f>
        <v/>
      </c>
      <c r="H266" s="5" t="str">
        <f>IF(C266="X",VLOOKUP(B266,Table1[],2,FALSE),IF(D266="X",VLOOKUP(B266,Table2[],2,FALSE),IF(E266="X",VLOOKUP(B266,Table3[],2,FALSE),IF(F266="X",VLOOKUP(B266,Table4[],2,FALSE),VLOOKUP(B266,Table5[],2,FALSE)))))</f>
        <v>Percentage of faculty responsibility for a section.</v>
      </c>
      <c r="I266" s="5" t="str">
        <f>IF($C266="X",VLOOKUP($B266,Table1[],3,FALSE),IF($D266="X",VLOOKUP($B266,Table2[],3,FALSE),IF($E266="X",VLOOKUP($B266,Table3[],3,FALSE),IF($F266="X",VLOOKUP($B266,Table4[],3,FALSE),VLOOKUP($B266,Table5[],3,FALSE)))))</f>
        <v>[N/A]</v>
      </c>
      <c r="J266" s="5" t="str">
        <f>IF($C266="X",VLOOKUP($B266,Table1[],4,FALSE),IF($D266="X",VLOOKUP($B266,Table2[],4,FALSE),IF($E266="X",VLOOKUP($B266,Table3[],4,FALSE),IF($F266="X",VLOOKUP($B266,Table4[],4,FALSE),VLOOKUP($B266,Table5[],4,FALSE)))))</f>
        <v>[N/A]</v>
      </c>
      <c r="K266" s="5" t="str">
        <f>IF($C266="X",VLOOKUP($B266,Table1[],5,FALSE),IF($D266="X",VLOOKUP($B266,Table2[],5,FALSE),IF($E266="X",VLOOKUP($B266,Table3[],5,FALSE),IF($F266="X",VLOOKUP($B266,Table4[],5,FALSE),VLOOKUP($B266,Table5[],5,FALSE)))))</f>
        <v>[N/A]</v>
      </c>
      <c r="L266" s="5" t="str">
        <f>IF($C266="X",VLOOKUP($B266,Table1[],6,FALSE),IF($D266="X",VLOOKUP($B266,Table2[],6,FALSE),IF($E266="X",VLOOKUP($B266,Table3[],6,FALSE),IF($F266="X",VLOOKUP($B266,Table4[],6,FALSE),VLOOKUP($B266,Table5[],6,FALSE)))))</f>
        <v>[N/A]</v>
      </c>
      <c r="M266" t="s">
        <v>23</v>
      </c>
      <c r="P266" t="s">
        <v>24</v>
      </c>
      <c r="S266" s="89"/>
    </row>
    <row r="267" spans="1:19" ht="30" x14ac:dyDescent="0.25">
      <c r="A267" s="84">
        <v>259</v>
      </c>
      <c r="B267" s="3" t="s">
        <v>283</v>
      </c>
      <c r="C267" s="78" t="str">
        <f>IF(IFERROR(VLOOKUP('Unified Metrics'!B267,Table1[],1,FALSE),"")="","","X")</f>
        <v/>
      </c>
      <c r="D267" s="78" t="str">
        <f>IF(IFERROR(VLOOKUP('Unified Metrics'!B267,Table2[],1,FALSE),"")="","","X")</f>
        <v/>
      </c>
      <c r="E267" s="78" t="str">
        <f>IF(IFERROR(VLOOKUP('Unified Metrics'!B267,Table3[],1,FALSE),"")="","","X")</f>
        <v>X</v>
      </c>
      <c r="F267" s="78" t="str">
        <f>IF(IFERROR(VLOOKUP('Unified Metrics'!B267,Table4[],1,FALSE),"")="","","X")</f>
        <v>X</v>
      </c>
      <c r="G267" s="78" t="str">
        <f>IF(IFERROR(VLOOKUP('Unified Metrics'!B267,Table5[],1,FALSE),"")="","","X")</f>
        <v/>
      </c>
      <c r="H267" s="5" t="str">
        <f>IF(C267="X",VLOOKUP(B267,Table1[],2,FALSE),IF(D267="X",VLOOKUP(B267,Table2[],2,FALSE),IF(E267="X",VLOOKUP(B267,Table3[],2,FALSE),IF(F267="X",VLOOKUP(B267,Table4[],2,FALSE),VLOOKUP(B267,Table5[],2,FALSE)))))</f>
        <v>Percentage of faculty responsibility for a section during a session.</v>
      </c>
      <c r="I267" s="5" t="str">
        <f>IF($C267="X",VLOOKUP($B267,Table1[],3,FALSE),IF($D267="X",VLOOKUP($B267,Table2[],3,FALSE),IF($E267="X",VLOOKUP($B267,Table3[],3,FALSE),IF($F267="X",VLOOKUP($B267,Table4[],3,FALSE),VLOOKUP($B267,Table5[],3,FALSE)))))</f>
        <v>[N/A]</v>
      </c>
      <c r="J267" s="5" t="str">
        <f>IF($C267="X",VLOOKUP($B267,Table1[],4,FALSE),IF($D267="X",VLOOKUP($B267,Table2[],4,FALSE),IF($E267="X",VLOOKUP($B267,Table3[],4,FALSE),IF($F267="X",VLOOKUP($B267,Table4[],4,FALSE),VLOOKUP($B267,Table5[],4,FALSE)))))</f>
        <v>[N/A]</v>
      </c>
      <c r="K267" s="5" t="str">
        <f>IF($C267="X",VLOOKUP($B267,Table1[],5,FALSE),IF($D267="X",VLOOKUP($B267,Table2[],5,FALSE),IF($E267="X",VLOOKUP($B267,Table3[],5,FALSE),IF($F267="X",VLOOKUP($B267,Table4[],5,FALSE),VLOOKUP($B267,Table5[],5,FALSE)))))</f>
        <v>[N/A]</v>
      </c>
      <c r="L267" s="5" t="str">
        <f>IF($C267="X",VLOOKUP($B267,Table1[],6,FALSE),IF($D267="X",VLOOKUP($B267,Table2[],6,FALSE),IF($E267="X",VLOOKUP($B267,Table3[],6,FALSE),IF($F267="X",VLOOKUP($B267,Table4[],6,FALSE),VLOOKUP($B267,Table5[],6,FALSE)))))</f>
        <v>[N/A]</v>
      </c>
      <c r="M267" t="s">
        <v>23</v>
      </c>
      <c r="P267" t="s">
        <v>24</v>
      </c>
      <c r="S267" s="89"/>
    </row>
    <row r="268" spans="1:19" ht="30" x14ac:dyDescent="0.25">
      <c r="A268" s="84">
        <v>260</v>
      </c>
      <c r="B268" s="3" t="s">
        <v>284</v>
      </c>
      <c r="C268" s="78" t="str">
        <f>IF(IFERROR(VLOOKUP('Unified Metrics'!B268,Table1[],1,FALSE),"")="","","X")</f>
        <v/>
      </c>
      <c r="D268" s="78" t="str">
        <f>IF(IFERROR(VLOOKUP('Unified Metrics'!B268,Table2[],1,FALSE),"")="","","X")</f>
        <v/>
      </c>
      <c r="E268" s="78" t="str">
        <f>IF(IFERROR(VLOOKUP('Unified Metrics'!B268,Table3[],1,FALSE),"")="","","X")</f>
        <v>X</v>
      </c>
      <c r="F268" s="78" t="str">
        <f>IF(IFERROR(VLOOKUP('Unified Metrics'!B268,Table4[],1,FALSE),"")="","","X")</f>
        <v>X</v>
      </c>
      <c r="G268" s="78" t="str">
        <f>IF(IFERROR(VLOOKUP('Unified Metrics'!B268,Table5[],1,FALSE),"")="","","X")</f>
        <v/>
      </c>
      <c r="H268" s="5" t="str">
        <f>IF(C268="X",VLOOKUP(B268,Table1[],2,FALSE),IF(D268="X",VLOOKUP(B268,Table2[],2,FALSE),IF(E268="X",VLOOKUP(B268,Table3[],2,FALSE),IF(F268="X",VLOOKUP(B268,Table4[],2,FALSE),VLOOKUP(B268,Table5[],2,FALSE)))))</f>
        <v>If a course section is cross-listed, this field shows the corresponding primary section.</v>
      </c>
      <c r="I268" s="5" t="str">
        <f>IF($C268="X",VLOOKUP($B268,Table1[],3,FALSE),IF($D268="X",VLOOKUP($B268,Table2[],3,FALSE),IF($E268="X",VLOOKUP($B268,Table3[],3,FALSE),IF($F268="X",VLOOKUP($B268,Table4[],3,FALSE),VLOOKUP($B268,Table5[],3,FALSE)))))</f>
        <v>[N/A]</v>
      </c>
      <c r="J268" s="5" t="str">
        <f>IF($C268="X",VLOOKUP($B268,Table1[],4,FALSE),IF($D268="X",VLOOKUP($B268,Table2[],4,FALSE),IF($E268="X",VLOOKUP($B268,Table3[],4,FALSE),IF($F268="X",VLOOKUP($B268,Table4[],4,FALSE),VLOOKUP($B268,Table5[],4,FALSE)))))</f>
        <v>[N/A]</v>
      </c>
      <c r="K268" s="5" t="str">
        <f>IF($C268="X",VLOOKUP($B268,Table1[],5,FALSE),IF($D268="X",VLOOKUP($B268,Table2[],5,FALSE),IF($E268="X",VLOOKUP($B268,Table3[],5,FALSE),IF($F268="X",VLOOKUP($B268,Table4[],5,FALSE),VLOOKUP($B268,Table5[],5,FALSE)))))</f>
        <v>[N/A]</v>
      </c>
      <c r="L268" s="5" t="str">
        <f>IF($C268="X",VLOOKUP($B268,Table1[],6,FALSE),IF($D268="X",VLOOKUP($B268,Table2[],6,FALSE),IF($E268="X",VLOOKUP($B268,Table3[],6,FALSE),IF($F268="X",VLOOKUP($B268,Table4[],6,FALSE),VLOOKUP($B268,Table5[],6,FALSE)))))</f>
        <v>[N/A]</v>
      </c>
      <c r="M268" t="s">
        <v>23</v>
      </c>
      <c r="P268" t="s">
        <v>24</v>
      </c>
      <c r="S268" s="89"/>
    </row>
    <row r="269" spans="1:19" x14ac:dyDescent="0.25">
      <c r="A269" s="84">
        <v>261</v>
      </c>
      <c r="B269" s="3" t="s">
        <v>285</v>
      </c>
      <c r="C269" s="78" t="str">
        <f>IF(IFERROR(VLOOKUP('Unified Metrics'!B269,Table1[],1,FALSE),"")="","","X")</f>
        <v>X</v>
      </c>
      <c r="D269" s="78" t="str">
        <f>IF(IFERROR(VLOOKUP('Unified Metrics'!B269,Table2[],1,FALSE),"")="","","X")</f>
        <v>X</v>
      </c>
      <c r="E269" s="78" t="str">
        <f>IF(IFERROR(VLOOKUP('Unified Metrics'!B269,Table3[],1,FALSE),"")="","","X")</f>
        <v>X</v>
      </c>
      <c r="F269" s="78" t="str">
        <f>IF(IFERROR(VLOOKUP('Unified Metrics'!B269,Table4[],1,FALSE),"")="","","X")</f>
        <v/>
      </c>
      <c r="G269" s="78" t="str">
        <f>IF(IFERROR(VLOOKUP('Unified Metrics'!B269,Table5[],1,FALSE),"")="","","X")</f>
        <v>X</v>
      </c>
      <c r="H269" s="5" t="str">
        <f>IF(C269="X",VLOOKUP(B269,Table1[],2,FALSE),IF(D269="X",VLOOKUP(B269,Table2[],2,FALSE),IF(E269="X",VLOOKUP(B269,Table3[],2,FALSE),IF(F269="X",VLOOKUP(B269,Table4[],2,FALSE),VLOOKUP(B269,Table5[],2,FALSE)))))</f>
        <v>The CIP code associated with the student's major.</v>
      </c>
      <c r="I269" s="5" t="str">
        <f>IF($C269="X",VLOOKUP($B269,Table1[],3,FALSE),IF($D269="X",VLOOKUP($B269,Table2[],3,FALSE),IF($E269="X",VLOOKUP($B269,Table3[],3,FALSE),IF($F269="X",VLOOKUP($B269,Table4[],3,FALSE),VLOOKUP($B269,Table5[],3,FALSE)))))</f>
        <v>[N/A]</v>
      </c>
      <c r="J269" s="5" t="str">
        <f>IF($C269="X",VLOOKUP($B269,Table1[],4,FALSE),IF($D269="X",VLOOKUP($B269,Table2[],4,FALSE),IF($E269="X",VLOOKUP($B269,Table3[],4,FALSE),IF($F269="X",VLOOKUP($B269,Table4[],4,FALSE),VLOOKUP($B269,Table5[],4,FALSE)))))</f>
        <v>[N/A]</v>
      </c>
      <c r="K269" s="5" t="str">
        <f>IF($C269="X",VLOOKUP($B269,Table1[],5,FALSE),IF($D269="X",VLOOKUP($B269,Table2[],5,FALSE),IF($E269="X",VLOOKUP($B269,Table3[],5,FALSE),IF($F269="X",VLOOKUP($B269,Table4[],5,FALSE),VLOOKUP($B269,Table5[],5,FALSE)))))</f>
        <v>[N/A]</v>
      </c>
      <c r="L269" s="5" t="str">
        <f>IF($C269="X",VLOOKUP($B269,Table1[],6,FALSE),IF($D269="X",VLOOKUP($B269,Table2[],6,FALSE),IF($E269="X",VLOOKUP($B269,Table3[],6,FALSE),IF($F269="X",VLOOKUP($B269,Table4[],6,FALSE),VLOOKUP($B269,Table5[],6,FALSE)))))</f>
        <v>[N/A]</v>
      </c>
      <c r="M269" t="s">
        <v>23</v>
      </c>
      <c r="P269" t="s">
        <v>24</v>
      </c>
      <c r="S269" s="89"/>
    </row>
    <row r="270" spans="1:19" ht="75" x14ac:dyDescent="0.25">
      <c r="A270" s="84">
        <v>262</v>
      </c>
      <c r="B270" s="3" t="s">
        <v>286</v>
      </c>
      <c r="C270" s="78" t="str">
        <f>IF(IFERROR(VLOOKUP('Unified Metrics'!B270,Table1[],1,FALSE),"")="","","X")</f>
        <v/>
      </c>
      <c r="D270" s="78" t="str">
        <f>IF(IFERROR(VLOOKUP('Unified Metrics'!B270,Table2[],1,FALSE),"")="","","X")</f>
        <v>X</v>
      </c>
      <c r="E270" s="78" t="str">
        <f>IF(IFERROR(VLOOKUP('Unified Metrics'!B270,Table3[],1,FALSE),"")="","","X")</f>
        <v>X</v>
      </c>
      <c r="F270" s="78" t="str">
        <f>IF(IFERROR(VLOOKUP('Unified Metrics'!B270,Table4[],1,FALSE),"")="","","X")</f>
        <v>X</v>
      </c>
      <c r="G270" s="78" t="str">
        <f>IF(IFERROR(VLOOKUP('Unified Metrics'!B270,Table5[],1,FALSE),"")="","","X")</f>
        <v>X</v>
      </c>
      <c r="H270" s="5" t="str">
        <f>IF(C270="X",VLOOKUP(B270,Table1[],2,FALSE),IF(D270="X",VLOOKUP(B270,Table2[],2,FALSE),IF(E270="X",VLOOKUP(B270,Table3[],2,FALSE),IF(F270="X",VLOOKUP(B270,Table4[],2,FALSE),VLOOKUP(B270,Table5[],2,FALSE)))))</f>
        <v>The number of grade-related points earned by a student for enrolled classes in a selected term.</v>
      </c>
      <c r="I270" s="5" t="str">
        <f>IF($C270="X",VLOOKUP($B270,Table1[],3,FALSE),IF($D270="X",VLOOKUP($B270,Table2[],3,FALSE),IF($E270="X",VLOOKUP($B270,Table3[],3,FALSE),IF($F270="X",VLOOKUP($B270,Table4[],3,FALSE),VLOOKUP($B270,Table5[],3,FALSE)))))</f>
        <v>[Quality Points] = Sum of Numeric values for grades earned by students in enrolled classes for the selected term.</v>
      </c>
      <c r="J270" s="5" t="str">
        <f>IF($C270="X",VLOOKUP($B270,Table1[],4,FALSE),IF($D270="X",VLOOKUP($B270,Table2[],4,FALSE),IF($E270="X",VLOOKUP($B270,Table3[],4,FALSE),IF($F270="X",VLOOKUP($B270,Table4[],4,FALSE),VLOOKUP($B270,Table5[],4,FALSE)))))</f>
        <v>[N/A]</v>
      </c>
      <c r="K270" s="5" t="str">
        <f>IF($C270="X",VLOOKUP($B270,Table1[],5,FALSE),IF($D270="X",VLOOKUP($B270,Table2[],5,FALSE),IF($E270="X",VLOOKUP($B270,Table3[],5,FALSE),IF($F270="X",VLOOKUP($B270,Table4[],5,FALSE),VLOOKUP($B270,Table5[],5,FALSE)))))</f>
        <v>NOTES ON USING THIS ELEMENT: Also known as "Grade Points", A = 4, B = 3, C = 2, D = 1, F = 0.</v>
      </c>
      <c r="L270" s="5" t="str">
        <f>IF($C270="X",VLOOKUP($B270,Table1[],6,FALSE),IF($D270="X",VLOOKUP($B270,Table2[],6,FALSE),IF($E270="X",VLOOKUP($B270,Table3[],6,FALSE),IF($F270="X",VLOOKUP($B270,Table4[],6,FALSE),VLOOKUP($B270,Table5[],6,FALSE)))))</f>
        <v>[N/A]</v>
      </c>
      <c r="M270" t="s">
        <v>23</v>
      </c>
      <c r="P270" t="s">
        <v>24</v>
      </c>
      <c r="S270" s="89"/>
    </row>
    <row r="271" spans="1:19" ht="409.5" x14ac:dyDescent="0.25">
      <c r="A271" s="84">
        <v>263</v>
      </c>
      <c r="B271" s="3" t="s">
        <v>287</v>
      </c>
      <c r="C271" s="78" t="str">
        <f>IF(IFERROR(VLOOKUP('Unified Metrics'!B271,Table1[],1,FALSE),"")="","","X")</f>
        <v>X</v>
      </c>
      <c r="D271" s="78" t="str">
        <f>IF(IFERROR(VLOOKUP('Unified Metrics'!B271,Table2[],1,FALSE),"")="","","X")</f>
        <v>X</v>
      </c>
      <c r="E271" s="78" t="str">
        <f>IF(IFERROR(VLOOKUP('Unified Metrics'!B271,Table3[],1,FALSE),"")="","","X")</f>
        <v>X</v>
      </c>
      <c r="F271" s="78" t="str">
        <f>IF(IFERROR(VLOOKUP('Unified Metrics'!B271,Table4[],1,FALSE),"")="","","X")</f>
        <v/>
      </c>
      <c r="G271" s="78" t="str">
        <f>IF(IFERROR(VLOOKUP('Unified Metrics'!B271,Table5[],1,FALSE),"")="","","X")</f>
        <v>X</v>
      </c>
      <c r="H271" s="5" t="str">
        <f>IF(C271="X",VLOOKUP(B271,Table1[],2,FALSE),IF(D271="X",VLOOKUP(B271,Table2[],2,FALSE),IF(E271="X",VLOOKUP(B271,Table3[],2,FALSE),IF(F271="X",VLOOKUP(B271,Table4[],2,FALSE),VLOOKUP(B271,Table5[],2,FALSE)))))</f>
        <v xml:space="preserve">The ethnicity of a student.                                                              </v>
      </c>
      <c r="I271" s="5" t="str">
        <f>IF($C271="X",VLOOKUP($B271,Table1[],3,FALSE),IF($D271="X",VLOOKUP($B271,Table2[],3,FALSE),IF($E271="X",VLOOKUP($B271,Table3[],3,FALSE),IF($F271="X",VLOOKUP($B271,Table4[],3,FALSE),VLOOKUP($B271,Table5[],3,FALSE)))))</f>
        <v>[N/A]</v>
      </c>
      <c r="J271" s="5" t="str">
        <f>IF($C271="X",VLOOKUP($B271,Table1[],4,FALSE),IF($D271="X",VLOOKUP($B271,Table2[],4,FALSE),IF($E271="X",VLOOKUP($B271,Table3[],4,FALSE),IF($F271="X",VLOOKUP($B271,Table4[],4,FALSE),VLOOKUP($B271,Table5[],4,FALSE)))))</f>
        <v xml:space="preserve">     • A.=Asian
     • AC=Chinese
     • AI=Asian Indian
     • AJ=Japanese
     • AK=Korean
     • AL=Laotian
     • AM=Cambodian
     • AN=American/Alaska Native
     • AS=Asian
     • AV=Vietnamese
     • AX=Other Asian
     • B.=African-American
     • BL=Black or African American
     • F.=Filipino
     • H.=Hispanic
     • HM=Mexican, Chicano
     • HP=Hawaiian/Pacific Islander
     • HR=Central American
     • HS=South American
     • HX=Other Hispanic
     • N.=American Indian, Native
     • O.=Other Non-White
     • P.=Pacific Islander
     • PG=Guamanian
     • PH=Hawaiian
     • PS=Samoan
     • PX=Other Pacific Islander
     • W.=White Non-Hispanic
     • WH=White
     • X.=No Response
     • XD=Decline to State        </v>
      </c>
      <c r="K271" s="5" t="str">
        <f>IF($C271="X",VLOOKUP($B271,Table1[],5,FALSE),IF($D271="X",VLOOKUP($B271,Table2[],5,FALSE),IF($E271="X",VLOOKUP($B271,Table3[],5,FALSE),IF($F271="X",VLOOKUP($B271,Table4[],5,FALSE),VLOOKUP($B271,Table5[],5,FALSE)))))</f>
        <v>NOTES ON USING THIS ELEMENT: This element will show a concatenated list of all ethnicities currently declared by a student, alphabetically sorted. Please refer to CCCApply for additional races.</v>
      </c>
      <c r="L271" s="5" t="str">
        <f>IF($C271="X",VLOOKUP($B271,Table1[],6,FALSE),IF($D271="X",VLOOKUP($B271,Table2[],6,FALSE),IF($E271="X",VLOOKUP($B271,Table3[],6,FALSE),IF($F271="X",VLOOKUP($B271,Table4[],6,FALSE),VLOOKUP($B271,Table5[],6,FALSE)))))</f>
        <v>[Ethnicity, First Declared], [Ethnicity, Hispanic or Non-Hispanic]</v>
      </c>
      <c r="M271" t="s">
        <v>37</v>
      </c>
      <c r="P271" t="s">
        <v>24</v>
      </c>
      <c r="S271" s="89"/>
    </row>
    <row r="272" spans="1:19" ht="60" x14ac:dyDescent="0.25">
      <c r="A272" s="84">
        <v>264</v>
      </c>
      <c r="B272" s="3" t="s">
        <v>288</v>
      </c>
      <c r="C272" s="78" t="str">
        <f>IF(IFERROR(VLOOKUP('Unified Metrics'!B272,Table1[],1,FALSE),"")="","","X")</f>
        <v>X</v>
      </c>
      <c r="D272" s="78" t="str">
        <f>IF(IFERROR(VLOOKUP('Unified Metrics'!B272,Table2[],1,FALSE),"")="","","X")</f>
        <v>X</v>
      </c>
      <c r="E272" s="78" t="str">
        <f>IF(IFERROR(VLOOKUP('Unified Metrics'!B272,Table3[],1,FALSE),"")="","","X")</f>
        <v>X</v>
      </c>
      <c r="F272" s="78" t="str">
        <f>IF(IFERROR(VLOOKUP('Unified Metrics'!B272,Table4[],1,FALSE),"")="","","X")</f>
        <v/>
      </c>
      <c r="G272" s="78" t="str">
        <f>IF(IFERROR(VLOOKUP('Unified Metrics'!B272,Table5[],1,FALSE),"")="","","X")</f>
        <v>X</v>
      </c>
      <c r="H272" s="5" t="str">
        <f>IF(C272="X",VLOOKUP(B272,Table1[],2,FALSE),IF(D272="X",VLOOKUP(B272,Table2[],2,FALSE),IF(E272="X",VLOOKUP(B272,Table3[],2,FALSE),IF(F272="X",VLOOKUP(B272,Table4[],2,FALSE),VLOOKUP(B272,Table5[],2,FALSE)))))</f>
        <v>Whether or not a student has declared Hispanic or Non-Hispanic status</v>
      </c>
      <c r="I272" s="5" t="str">
        <f>IF($C272="X",VLOOKUP($B272,Table1[],3,FALSE),IF($D272="X",VLOOKUP($B272,Table2[],3,FALSE),IF($E272="X",VLOOKUP($B272,Table3[],3,FALSE),IF($F272="X",VLOOKUP($B272,Table4[],3,FALSE),VLOOKUP($B272,Table5[],3,FALSE)))))</f>
        <v>[N/A]</v>
      </c>
      <c r="J272" s="5" t="str">
        <f>IF($C272="X",VLOOKUP($B272,Table1[],4,FALSE),IF($D272="X",VLOOKUP($B272,Table2[],4,FALSE),IF($E272="X",VLOOKUP($B272,Table3[],4,FALSE),IF($F272="X",VLOOKUP($B272,Table4[],4,FALSE),VLOOKUP($B272,Table5[],4,FALSE)))))</f>
        <v xml:space="preserve">     • HIS=hispanic
     • NHS=non-hispanic
     • NOA=Not Answered
     • X.=unknown/not reported</v>
      </c>
      <c r="K272" s="5" t="str">
        <f>IF($C272="X",VLOOKUP($B272,Table1[],5,FALSE),IF($D272="X",VLOOKUP($B272,Table2[],5,FALSE),IF($E272="X",VLOOKUP($B272,Table3[],5,FALSE),IF($F272="X",VLOOKUP($B272,Table4[],5,FALSE),VLOOKUP($B272,Table5[],5,FALSE)))))</f>
        <v>[N/A]</v>
      </c>
      <c r="L272" s="5" t="str">
        <f>IF($C272="X",VLOOKUP($B272,Table1[],6,FALSE),IF($D272="X",VLOOKUP($B272,Table2[],6,FALSE),IF($E272="X",VLOOKUP($B272,Table3[],6,FALSE),IF($F272="X",VLOOKUP($B272,Table4[],6,FALSE),VLOOKUP($B272,Table5[],6,FALSE)))))</f>
        <v>[Ethnicity], [Ethnicity, First Declared]</v>
      </c>
      <c r="M272" t="s">
        <v>37</v>
      </c>
      <c r="P272" t="s">
        <v>24</v>
      </c>
      <c r="S272" s="89"/>
    </row>
    <row r="273" spans="1:19" ht="30" x14ac:dyDescent="0.25">
      <c r="A273" s="84">
        <v>265</v>
      </c>
      <c r="B273" s="3" t="s">
        <v>289</v>
      </c>
      <c r="C273" s="78" t="str">
        <f>IF(IFERROR(VLOOKUP('Unified Metrics'!B273,Table1[],1,FALSE),"")="","","X")</f>
        <v/>
      </c>
      <c r="D273" s="78" t="str">
        <f>IF(IFERROR(VLOOKUP('Unified Metrics'!B273,Table2[],1,FALSE),"")="","","X")</f>
        <v/>
      </c>
      <c r="E273" s="78" t="str">
        <f>IF(IFERROR(VLOOKUP('Unified Metrics'!B273,Table3[],1,FALSE),"")="","","X")</f>
        <v/>
      </c>
      <c r="F273" s="78" t="str">
        <f>IF(IFERROR(VLOOKUP('Unified Metrics'!B273,Table4[],1,FALSE),"")="","","X")</f>
        <v/>
      </c>
      <c r="G273" s="78" t="str">
        <f>IF(IFERROR(VLOOKUP('Unified Metrics'!B273,Table5[],1,FALSE),"")="","","X")</f>
        <v>X</v>
      </c>
      <c r="H273" s="5" t="str">
        <f>IF(C273="X",VLOOKUP(B273,Table1[],2,FALSE),IF(D273="X",VLOOKUP(B273,Table2[],2,FALSE),IF(E273="X",VLOOKUP(B273,Table3[],2,FALSE),IF(F273="X",VLOOKUP(B273,Table4[],2,FALSE),VLOOKUP(B273,Table5[],2,FALSE)))))</f>
        <v>A Yes/No field denoting whether the student will attend the commencement ceremony.</v>
      </c>
      <c r="I273" s="5" t="str">
        <f>IF($C273="X",VLOOKUP($B273,Table1[],3,FALSE),IF($D273="X",VLOOKUP($B273,Table2[],3,FALSE),IF($E273="X",VLOOKUP($B273,Table3[],3,FALSE),IF($F273="X",VLOOKUP($B273,Table4[],3,FALSE),VLOOKUP($B273,Table5[],3,FALSE)))))</f>
        <v>[N/A]</v>
      </c>
      <c r="J273" s="5" t="str">
        <f>IF($C273="X",VLOOKUP($B273,Table1[],4,FALSE),IF($D273="X",VLOOKUP($B273,Table2[],4,FALSE),IF($E273="X",VLOOKUP($B273,Table3[],4,FALSE),IF($F273="X",VLOOKUP($B273,Table4[],4,FALSE),VLOOKUP($B273,Table5[],4,FALSE)))))</f>
        <v xml:space="preserve">     • Yes
     • No</v>
      </c>
      <c r="K273" s="5" t="str">
        <f>IF($C273="X",VLOOKUP($B273,Table1[],5,FALSE),IF($D273="X",VLOOKUP($B273,Table2[],5,FALSE),IF($E273="X",VLOOKUP($B273,Table3[],5,FALSE),IF($F273="X",VLOOKUP($B273,Table4[],5,FALSE),VLOOKUP($B273,Table5[],5,FALSE)))))</f>
        <v>[N/A]</v>
      </c>
      <c r="L273" s="5" t="str">
        <f>IF($C273="X",VLOOKUP($B273,Table1[],6,FALSE),IF($D273="X",VLOOKUP($B273,Table2[],6,FALSE),IF($E273="X",VLOOKUP($B273,Table3[],6,FALSE),IF($F273="X",VLOOKUP($B273,Table4[],6,FALSE),VLOOKUP($B273,Table5[],6,FALSE)))))</f>
        <v>[N/A]</v>
      </c>
      <c r="M273" t="s">
        <v>37</v>
      </c>
      <c r="P273" t="s">
        <v>24</v>
      </c>
      <c r="S273" s="89"/>
    </row>
    <row r="274" spans="1:19" ht="45" x14ac:dyDescent="0.25">
      <c r="A274" s="84">
        <v>266</v>
      </c>
      <c r="B274" s="3" t="s">
        <v>290</v>
      </c>
      <c r="C274" s="78" t="str">
        <f>IF(IFERROR(VLOOKUP('Unified Metrics'!B274,Table1[],1,FALSE),"")="","","X")</f>
        <v/>
      </c>
      <c r="D274" s="78" t="str">
        <f>IF(IFERROR(VLOOKUP('Unified Metrics'!B274,Table2[],1,FALSE),"")="","","X")</f>
        <v/>
      </c>
      <c r="E274" s="78" t="str">
        <f>IF(IFERROR(VLOOKUP('Unified Metrics'!B274,Table3[],1,FALSE),"")="","","X")</f>
        <v/>
      </c>
      <c r="F274" s="78" t="str">
        <f>IF(IFERROR(VLOOKUP('Unified Metrics'!B274,Table4[],1,FALSE),"")="","","X")</f>
        <v/>
      </c>
      <c r="G274" s="78" t="str">
        <f>IF(IFERROR(VLOOKUP('Unified Metrics'!B274,Table5[],1,FALSE),"")="","","X")</f>
        <v>X</v>
      </c>
      <c r="H274" s="5" t="str">
        <f>IF(C274="X",VLOOKUP(B274,Table1[],2,FALSE),IF(D274="X",VLOOKUP(B274,Table2[],2,FALSE),IF(E274="X",VLOOKUP(B274,Table3[],2,FALSE),IF(F274="X",VLOOKUP(B274,Table4[],2,FALSE),VLOOKUP(B274,Table5[],2,FALSE)))))</f>
        <v>The date associated with the graduation application submitted by the student - this date is found on the SHAGAPP form in Banner.</v>
      </c>
      <c r="I274" s="5" t="str">
        <f>IF($C274="X",VLOOKUP($B274,Table1[],3,FALSE),IF($D274="X",VLOOKUP($B274,Table2[],3,FALSE),IF($E274="X",VLOOKUP($B274,Table3[],3,FALSE),IF($F274="X",VLOOKUP($B274,Table4[],3,FALSE),VLOOKUP($B274,Table5[],3,FALSE)))))</f>
        <v>[N/A]</v>
      </c>
      <c r="J274" s="5" t="str">
        <f>IF($C274="X",VLOOKUP($B274,Table1[],4,FALSE),IF($D274="X",VLOOKUP($B274,Table2[],4,FALSE),IF($E274="X",VLOOKUP($B274,Table3[],4,FALSE),IF($F274="X",VLOOKUP($B274,Table4[],4,FALSE),VLOOKUP($B274,Table5[],4,FALSE)))))</f>
        <v>[N/A]</v>
      </c>
      <c r="K274" s="5" t="str">
        <f>IF($C274="X",VLOOKUP($B274,Table1[],5,FALSE),IF($D274="X",VLOOKUP($B274,Table2[],5,FALSE),IF($E274="X",VLOOKUP($B274,Table3[],5,FALSE),IF($F274="X",VLOOKUP($B274,Table4[],5,FALSE),VLOOKUP($B274,Table5[],5,FALSE)))))</f>
        <v>[N/A]</v>
      </c>
      <c r="L274" s="5" t="str">
        <f>IF($C274="X",VLOOKUP($B274,Table1[],6,FALSE),IF($D274="X",VLOOKUP($B274,Table2[],6,FALSE),IF($E274="X",VLOOKUP($B274,Table3[],6,FALSE),IF($F274="X",VLOOKUP($B274,Table4[],6,FALSE),VLOOKUP($B274,Table5[],6,FALSE)))))</f>
        <v>[N/A]</v>
      </c>
      <c r="M274" t="s">
        <v>37</v>
      </c>
      <c r="P274" t="s">
        <v>24</v>
      </c>
      <c r="S274" s="89"/>
    </row>
    <row r="275" spans="1:19" ht="180" x14ac:dyDescent="0.25">
      <c r="A275" s="84">
        <v>267</v>
      </c>
      <c r="B275" s="3" t="s">
        <v>291</v>
      </c>
      <c r="C275" s="78" t="str">
        <f>IF(IFERROR(VLOOKUP('Unified Metrics'!B275,Table1[],1,FALSE),"")="","","X")</f>
        <v>X</v>
      </c>
      <c r="D275" s="78" t="str">
        <f>IF(IFERROR(VLOOKUP('Unified Metrics'!B275,Table2[],1,FALSE),"")="","","X")</f>
        <v>X</v>
      </c>
      <c r="E275" s="78" t="str">
        <f>IF(IFERROR(VLOOKUP('Unified Metrics'!B275,Table3[],1,FALSE),"")="","","X")</f>
        <v>X</v>
      </c>
      <c r="F275" s="78" t="str">
        <f>IF(IFERROR(VLOOKUP('Unified Metrics'!B275,Table4[],1,FALSE),"")="","","X")</f>
        <v/>
      </c>
      <c r="G275" s="78" t="str">
        <f>IF(IFERROR(VLOOKUP('Unified Metrics'!B275,Table5[],1,FALSE),"")="","","X")</f>
        <v>X</v>
      </c>
      <c r="H275" s="5" t="str">
        <f>IF(C275="X",VLOOKUP(B275,Table1[],2,FALSE),IF(D275="X",VLOOKUP(B275,Table2[],2,FALSE),IF(E275="X",VLOOKUP(B275,Table3[],2,FALSE),IF(F275="X",VLOOKUP(B275,Table4[],2,FALSE),VLOOKUP(B275,Table5[],2,FALSE)))))</f>
        <v>An indicator for whether the student is or is not a US resident.</v>
      </c>
      <c r="I275" s="5" t="str">
        <f>IF($C275="X",VLOOKUP($B275,Table1[],3,FALSE),IF($D275="X",VLOOKUP($B275,Table2[],3,FALSE),IF($E275="X",VLOOKUP($B275,Table3[],3,FALSE),IF($F275="X",VLOOKUP($B275,Table4[],3,FALSE),VLOOKUP($B275,Table5[],3,FALSE)))))</f>
        <v>[N/A]</v>
      </c>
      <c r="J275" s="5" t="str">
        <f>IF($C275="X",VLOOKUP($B275,Table1[],4,FALSE),IF($D275="X",VLOOKUP($B275,Table2[],4,FALSE),IF($E275="X",VLOOKUP($B275,Table3[],4,FALSE),IF($F275="X",VLOOKUP($B275,Table4[],4,FALSE),VLOOKUP($B275,Table5[],4,FALSE)))))</f>
        <v xml:space="preserve">     • A=AB540 (Resident)
     • C=Care&amp;Control (Resident)
     • CER=Continuing Education Resident
     • D= DACA (Reported as Residents)
     • E=Exception (Resident)
     • EB=Exemption (with Bogfw)
     • F=Foreign Country Resident *
     • N=Out of State Resident *
     • R=California Resident
     • V=VACA (veterants - Exempt)
     • SIV = Special Immigrant Visas; Exception, resident</v>
      </c>
      <c r="K275" s="5" t="str">
        <f>IF($C275="X",VLOOKUP($B275,Table1[],5,FALSE),IF($D275="X",VLOOKUP($B275,Table2[],5,FALSE),IF($E275="X",VLOOKUP($B275,Table3[],5,FALSE),IF($F275="X",VLOOKUP($B275,Table4[],5,FALSE),VLOOKUP($B275,Table5[],5,FALSE)))))</f>
        <v>NOTES ON USING THIS ELEMENT: The values of F and N are classified as non-resident</v>
      </c>
      <c r="L275" s="5" t="str">
        <f>IF($C275="X",VLOOKUP($B275,Table1[],6,FALSE),IF($D275="X",VLOOKUP($B275,Table2[],6,FALSE),IF($E275="X",VLOOKUP($B275,Table3[],6,FALSE),IF($F275="X",VLOOKUP($B275,Table4[],6,FALSE),VLOOKUP($B275,Table5[],6,FALSE)))))</f>
        <v>[N/A]</v>
      </c>
      <c r="M275" t="s">
        <v>37</v>
      </c>
      <c r="P275" t="s">
        <v>24</v>
      </c>
      <c r="S275" s="89"/>
    </row>
    <row r="276" spans="1:19" ht="120" x14ac:dyDescent="0.25">
      <c r="A276" s="84">
        <v>268</v>
      </c>
      <c r="B276" s="3" t="s">
        <v>292</v>
      </c>
      <c r="C276" s="78" t="str">
        <f>IF(IFERROR(VLOOKUP('Unified Metrics'!B276,Table1[],1,FALSE),"")="","","X")</f>
        <v>X</v>
      </c>
      <c r="D276" s="78" t="str">
        <f>IF(IFERROR(VLOOKUP('Unified Metrics'!B276,Table2[],1,FALSE),"")="","","X")</f>
        <v>X</v>
      </c>
      <c r="E276" s="78" t="str">
        <f>IF(IFERROR(VLOOKUP('Unified Metrics'!B276,Table3[],1,FALSE),"")="","","X")</f>
        <v>X</v>
      </c>
      <c r="F276" s="78" t="str">
        <f>IF(IFERROR(VLOOKUP('Unified Metrics'!B276,Table4[],1,FALSE),"")="","","X")</f>
        <v/>
      </c>
      <c r="G276" s="78" t="str">
        <f>IF(IFERROR(VLOOKUP('Unified Metrics'!B276,Table5[],1,FALSE),"")="","","X")</f>
        <v>X</v>
      </c>
      <c r="H276" s="5" t="str">
        <f>IF(C276="X",VLOOKUP(B276,Table1[],2,FALSE),IF(D276="X",VLOOKUP(B276,Table2[],2,FALSE),IF(E276="X",VLOOKUP(B276,Table3[],2,FALSE),IF(F276="X",VLOOKUP(B276,Table4[],2,FALSE),VLOOKUP(B276,Table5[],2,FALSE)))))</f>
        <v xml:space="preserve">A student's residence status. </v>
      </c>
      <c r="I276" s="5" t="str">
        <f>IF($C276="X",VLOOKUP($B276,Table1[],3,FALSE),IF($D276="X",VLOOKUP($B276,Table2[],3,FALSE),IF($E276="X",VLOOKUP($B276,Table3[],3,FALSE),IF($F276="X",VLOOKUP($B276,Table4[],3,FALSE),VLOOKUP($B276,Table5[],3,FALSE)))))</f>
        <v>[N/A]</v>
      </c>
      <c r="J276" s="5" t="str">
        <f>IF($C276="X",VLOOKUP($B276,Table1[],4,FALSE),IF($D276="X",VLOOKUP($B276,Table2[],4,FALSE),IF($E276="X",VLOOKUP($B276,Table3[],4,FALSE),IF($F276="X",VLOOKUP($B276,Table4[],4,FALSE),VLOOKUP($B276,Table5[],4,FALSE)))))</f>
        <v xml:space="preserve">     • Not available
     • O: Undeclared
     • A: Reciprocity Agreement
     • I: International
     • N: Non-Resident
     • O: Online (in-state fees)
     • R: Resident
     • W: Out of State Fees Waived</v>
      </c>
      <c r="K276" s="5" t="str">
        <f>IF($C276="X",VLOOKUP($B276,Table1[],5,FALSE),IF($D276="X",VLOOKUP($B276,Table2[],5,FALSE),IF($E276="X",VLOOKUP($B276,Table3[],5,FALSE),IF($F276="X",VLOOKUP($B276,Table4[],5,FALSE),VLOOKUP($B276,Table5[],5,FALSE)))))</f>
        <v>[N/A]</v>
      </c>
      <c r="L276" s="5" t="str">
        <f>IF($C276="X",VLOOKUP($B276,Table1[],6,FALSE),IF($D276="X",VLOOKUP($B276,Table2[],6,FALSE),IF($E276="X",VLOOKUP($B276,Table3[],6,FALSE),IF($F276="X",VLOOKUP($B276,Table4[],6,FALSE),VLOOKUP($B276,Table5[],6,FALSE)))))</f>
        <v>[N/A]</v>
      </c>
      <c r="M276" t="s">
        <v>37</v>
      </c>
      <c r="P276" t="s">
        <v>24</v>
      </c>
      <c r="S276" s="89"/>
    </row>
    <row r="277" spans="1:19" ht="90" x14ac:dyDescent="0.25">
      <c r="A277" s="84">
        <v>269</v>
      </c>
      <c r="B277" s="3" t="s">
        <v>293</v>
      </c>
      <c r="C277" s="78" t="str">
        <f>IF(IFERROR(VLOOKUP('Unified Metrics'!B277,Table1[],1,FALSE),"")="","","X")</f>
        <v/>
      </c>
      <c r="D277" s="78" t="str">
        <f>IF(IFERROR(VLOOKUP('Unified Metrics'!B277,Table2[],1,FALSE),"")="","","X")</f>
        <v/>
      </c>
      <c r="E277" s="78" t="str">
        <f>IF(IFERROR(VLOOKUP('Unified Metrics'!B277,Table3[],1,FALSE),"")="","","X")</f>
        <v/>
      </c>
      <c r="F277" s="78" t="str">
        <f>IF(IFERROR(VLOOKUP('Unified Metrics'!B277,Table4[],1,FALSE),"")="","","X")</f>
        <v>X</v>
      </c>
      <c r="G277" s="78" t="str">
        <f>IF(IFERROR(VLOOKUP('Unified Metrics'!B277,Table5[],1,FALSE),"")="","","X")</f>
        <v/>
      </c>
      <c r="H277" s="5" t="str">
        <f>IF(C277="X",VLOOKUP(B277,Table1[],2,FALSE),IF(D277="X",VLOOKUP(B277,Table2[],2,FALSE),IF(E277="X",VLOOKUP(B277,Table3[],2,FALSE),IF(F277="X",VLOOKUP(B277,Table4[],2,FALSE),VLOOKUP(B277,Table5[],2,FALSE)))))</f>
        <v>Percent of students completing a class with a grade of A, B, C, D, F, P, COM, NP, and SP within a selected time period.</v>
      </c>
      <c r="I277" s="5" t="str">
        <f>IF($C277="X",VLOOKUP($B277,Table1[],3,FALSE),IF($D277="X",VLOOKUP($B277,Table2[],3,FALSE),IF($E277="X",VLOOKUP($B277,Table3[],3,FALSE),IF($F277="X",VLOOKUP($B277,Table4[],3,FALSE),VLOOKUP($B277,Table5[],3,FALSE)))))</f>
        <v>Class Retention Rate = Sum of students receiving any grade / Sum of students registered as of Census Date (except ungraded students with a blank or U grade)</v>
      </c>
      <c r="J277" s="5" t="str">
        <f>IF($C277="X",VLOOKUP($B277,Table1[],4,FALSE),IF($D277="X",VLOOKUP($B277,Table2[],4,FALSE),IF($E277="X",VLOOKUP($B277,Table3[],4,FALSE),IF($F277="X",VLOOKUP($B277,Table4[],4,FALSE),VLOOKUP($B277,Table5[],4,FALSE)))))</f>
        <v xml:space="preserve">     • Credit: A, B, C, D, F, S, U, I, NG
     • Developmental Education (Pre-credit): SA, SB, SC, SD, SF, SI, NG</v>
      </c>
      <c r="K277" s="5" t="str">
        <f>IF($C277="X",VLOOKUP($B277,Table1[],5,FALSE),IF($D277="X",VLOOKUP($B277,Table2[],5,FALSE),IF($E277="X",VLOOKUP($B277,Table3[],5,FALSE),IF($F277="X",VLOOKUP($B277,Table4[],5,FALSE),VLOOKUP($B277,Table5[],5,FALSE)))))</f>
        <v>NOTES ON USING THIS ELEMENT: This is nearly identical to [CLASS COMPLETION RATE] but includes the addition of grades F, I, U, SF, SI and NG.</v>
      </c>
      <c r="L277" s="5" t="str">
        <f>IF($C277="X",VLOOKUP($B277,Table1[],6,FALSE),IF($D277="X",VLOOKUP($B277,Table2[],6,FALSE),IF($E277="X",VLOOKUP($B277,Table3[],6,FALSE),IF($F277="X",VLOOKUP($B277,Table4[],6,FALSE),VLOOKUP($B277,Table5[],6,FALSE)))))</f>
        <v>RELATED ELEMENT(S):s: [CLASS COMPLETION RATE], [CLASS SUCCESS RATE]</v>
      </c>
      <c r="M277" t="s">
        <v>23</v>
      </c>
      <c r="P277" t="s">
        <v>24</v>
      </c>
      <c r="S277" s="89"/>
    </row>
    <row r="278" spans="1:19" ht="360" x14ac:dyDescent="0.25">
      <c r="A278" s="84">
        <v>270</v>
      </c>
      <c r="B278" s="3" t="s">
        <v>294</v>
      </c>
      <c r="C278" s="78" t="str">
        <f>IF(IFERROR(VLOOKUP('Unified Metrics'!B278,Table1[],1,FALSE),"")="","","X")</f>
        <v/>
      </c>
      <c r="D278" s="78" t="str">
        <f>IF(IFERROR(VLOOKUP('Unified Metrics'!B278,Table2[],1,FALSE),"")="","","X")</f>
        <v>X</v>
      </c>
      <c r="E278" s="78" t="str">
        <f>IF(IFERROR(VLOOKUP('Unified Metrics'!B278,Table3[],1,FALSE),"")="","","X")</f>
        <v/>
      </c>
      <c r="F278" s="78" t="str">
        <f>IF(IFERROR(VLOOKUP('Unified Metrics'!B278,Table4[],1,FALSE),"")="","","X")</f>
        <v/>
      </c>
      <c r="G278" s="78" t="str">
        <f>IF(IFERROR(VLOOKUP('Unified Metrics'!B278,Table5[],1,FALSE),"")="","","X")</f>
        <v/>
      </c>
      <c r="H278" s="5" t="str">
        <f>IF(C278="X",VLOOKUP(B278,Table1[],2,FALSE),IF(D278="X",VLOOKUP(B278,Table2[],2,FALSE),IF(E278="X",VLOOKUP(B278,Table3[],2,FALSE),IF(F278="X",VLOOKUP(B278,Table4[],2,FALSE),VLOOKUP(B278,Table5[],2,FALSE)))))</f>
        <v>Retention Percentage, Success Rate</v>
      </c>
      <c r="I278" s="5" t="str">
        <f>IF($C278="X",VLOOKUP($B278,Table1[],3,FALSE),IF($D278="X",VLOOKUP($B278,Table2[],3,FALSE),IF($E278="X",VLOOKUP($B278,Table3[],3,FALSE),IF($F278="X",VLOOKUP($B278,Table4[],3,FALSE),VLOOKUP($B278,Table5[],3,FALSE)))))</f>
        <v>[N/A]</v>
      </c>
      <c r="J278" s="5" t="str">
        <f>IF($C278="X",VLOOKUP($B278,Table1[],4,FALSE),IF($D278="X",VLOOKUP($B278,Table2[],4,FALSE),IF($E278="X",VLOOKUP($B278,Table3[],4,FALSE),IF($F278="X",VLOOKUP($B278,Table4[],4,FALSE),VLOOKUP($B278,Table5[],4,FALSE)))))</f>
        <v>[N/A]</v>
      </c>
      <c r="K278" s="5" t="str">
        <f>IF($C278="X",VLOOKUP($B278,Table1[],5,FALSE),IF($D278="X",VLOOKUP($B278,Table2[],5,FALSE),IF($E278="X",VLOOKUP($B278,Table3[],5,FALSE),IF($F278="X",VLOOKUP($B278,Table4[],5,FALSE),VLOOKUP($B278,Table5[],5,FALSE)))))</f>
        <v>NOTES ON USING THIS ELEMENT: 
For PAC:
-----------
Retention = # of Students with a Final Grade / # of Students with any number of Attendance Hours.
Notice that this index will have a value only at the end of the term when grades are in. 
For PANC:
-------------
Retention = 
# of Students with any number of Attendance Hours that don’t have a Drop Status / (# of Students with any number of Attendance Hours)
For any other accounting method:
Retention = Actual Enrollment / Census Enrollment</v>
      </c>
      <c r="L278" s="5" t="str">
        <f>IF($C278="X",VLOOKUP($B278,Table1[],6,FALSE),IF($D278="X",VLOOKUP($B278,Table2[],6,FALSE),IF($E278="X",VLOOKUP($B278,Table3[],6,FALSE),IF($F278="X",VLOOKUP($B278,Table4[],6,FALSE),VLOOKUP($B278,Table5[],6,FALSE)))))</f>
        <v>[NOTE: Move to Classes by Section]</v>
      </c>
      <c r="M278" t="s">
        <v>23</v>
      </c>
      <c r="P278" t="s">
        <v>24</v>
      </c>
      <c r="S278" s="89"/>
    </row>
    <row r="279" spans="1:19" ht="75" x14ac:dyDescent="0.25">
      <c r="A279" s="84">
        <v>271</v>
      </c>
      <c r="B279" s="3" t="s">
        <v>295</v>
      </c>
      <c r="C279" s="78" t="str">
        <f>IF(IFERROR(VLOOKUP('Unified Metrics'!B279,Table1[],1,FALSE),"")="","","X")</f>
        <v/>
      </c>
      <c r="D279" s="78" t="str">
        <f>IF(IFERROR(VLOOKUP('Unified Metrics'!B279,Table2[],1,FALSE),"")="","","X")</f>
        <v/>
      </c>
      <c r="E279" s="78" t="str">
        <f>IF(IFERROR(VLOOKUP('Unified Metrics'!B279,Table3[],1,FALSE),"")="","","X")</f>
        <v>X</v>
      </c>
      <c r="F279" s="78" t="str">
        <f>IF(IFERROR(VLOOKUP('Unified Metrics'!B279,Table4[],1,FALSE),"")="","","X")</f>
        <v>X</v>
      </c>
      <c r="G279" s="78" t="str">
        <f>IF(IFERROR(VLOOKUP('Unified Metrics'!B279,Table5[],1,FALSE),"")="","","X")</f>
        <v/>
      </c>
      <c r="H279" s="5" t="str">
        <f>IF(C279="X",VLOOKUP(B279,Table1[],2,FALSE),IF(D279="X",VLOOKUP(B279,Table2[],2,FALSE),IF(E279="X",VLOOKUP(B279,Table3[],2,FALSE),IF(F279="X",VLOOKUP(B279,Table4[],2,FALSE),VLOOKUP(B279,Table5[],2,FALSE)))))</f>
        <v>The room in which a course takes place.  For example, "114".</v>
      </c>
      <c r="I279" s="5" t="str">
        <f>IF($C279="X",VLOOKUP($B279,Table1[],3,FALSE),IF($D279="X",VLOOKUP($B279,Table2[],3,FALSE),IF($E279="X",VLOOKUP($B279,Table3[],3,FALSE),IF($F279="X",VLOOKUP($B279,Table4[],3,FALSE),VLOOKUP($B279,Table5[],3,FALSE)))))</f>
        <v>[N/A]</v>
      </c>
      <c r="J279" s="5" t="str">
        <f>IF($C279="X",VLOOKUP($B279,Table1[],4,FALSE),IF($D279="X",VLOOKUP($B279,Table2[],4,FALSE),IF($E279="X",VLOOKUP($B279,Table3[],4,FALSE),IF($F279="X",VLOOKUP($B279,Table4[],4,FALSE),VLOOKUP($B279,Table5[],4,FALSE)))))</f>
        <v>[N/A]</v>
      </c>
      <c r="K279" s="5" t="str">
        <f>IF($C279="X",VLOOKUP($B279,Table1[],5,FALSE),IF($D279="X",VLOOKUP($B279,Table2[],5,FALSE),IF($E279="X",VLOOKUP($B279,Table3[],5,FALSE),IF($F279="X",VLOOKUP($B279,Table4[],5,FALSE),VLOOKUP($B279,Table5[],5,FALSE)))))</f>
        <v>NOTES ON USING THIS ELEMENT: For Non-Credit Courses, this element contains the modality of the course as opposed to the Room location.</v>
      </c>
      <c r="L279" s="5" t="str">
        <f>IF($C279="X",VLOOKUP($B279,Table1[],6,FALSE),IF($D279="X",VLOOKUP($B279,Table2[],6,FALSE),IF($E279="X",VLOOKUP($B279,Table3[],6,FALSE),IF($F279="X",VLOOKUP($B279,Table4[],6,FALSE),VLOOKUP($B279,Table5[],6,FALSE)))))</f>
        <v>Related Term(s): [BLDG], [LOCATION]</v>
      </c>
      <c r="M279" t="s">
        <v>23</v>
      </c>
      <c r="P279" t="s">
        <v>24</v>
      </c>
      <c r="S279" s="89"/>
    </row>
    <row r="280" spans="1:19" ht="30" x14ac:dyDescent="0.25">
      <c r="A280" s="84">
        <v>272</v>
      </c>
      <c r="B280" s="3" t="s">
        <v>296</v>
      </c>
      <c r="C280" s="78" t="str">
        <f>IF(IFERROR(VLOOKUP('Unified Metrics'!B280,Table1[],1,FALSE),"")="","","X")</f>
        <v/>
      </c>
      <c r="D280" s="78" t="str">
        <f>IF(IFERROR(VLOOKUP('Unified Metrics'!B280,Table2[],1,FALSE),"")="","","X")</f>
        <v/>
      </c>
      <c r="E280" s="78" t="str">
        <f>IF(IFERROR(VLOOKUP('Unified Metrics'!B280,Table3[],1,FALSE),"")="","","X")</f>
        <v>X</v>
      </c>
      <c r="F280" s="78" t="str">
        <f>IF(IFERROR(VLOOKUP('Unified Metrics'!B280,Table4[],1,FALSE),"")="","","X")</f>
        <v>X</v>
      </c>
      <c r="G280" s="78" t="str">
        <f>IF(IFERROR(VLOOKUP('Unified Metrics'!B280,Table5[],1,FALSE),"")="","","X")</f>
        <v/>
      </c>
      <c r="H280" s="5" t="str">
        <f>IF(C280="X",VLOOKUP(B280,Table1[],2,FALSE),IF(D280="X",VLOOKUP(B280,Table2[],2,FALSE),IF(E280="X",VLOOKUP(B280,Table3[],2,FALSE),IF(F280="X",VLOOKUP(B280,Table4[],2,FALSE),VLOOKUP(B280,Table5[],2,FALSE)))))</f>
        <v>The list of course attribute codes attached to a particular section of a course for a term.</v>
      </c>
      <c r="I280" s="5" t="str">
        <f>IF($C280="X",VLOOKUP($B280,Table1[],3,FALSE),IF($D280="X",VLOOKUP($B280,Table2[],3,FALSE),IF($E280="X",VLOOKUP($B280,Table3[],3,FALSE),IF($F280="X",VLOOKUP($B280,Table4[],3,FALSE),VLOOKUP($B280,Table5[],3,FALSE)))))</f>
        <v>[N/A]</v>
      </c>
      <c r="J280" s="5" t="str">
        <f>IF($C280="X",VLOOKUP($B280,Table1[],4,FALSE),IF($D280="X",VLOOKUP($B280,Table2[],4,FALSE),IF($E280="X",VLOOKUP($B280,Table3[],4,FALSE),IF($F280="X",VLOOKUP($B280,Table4[],4,FALSE),VLOOKUP($B280,Table5[],4,FALSE)))))</f>
        <v>TBD</v>
      </c>
      <c r="K280" s="5" t="str">
        <f>IF($C280="X",VLOOKUP($B280,Table1[],5,FALSE),IF($D280="X",VLOOKUP($B280,Table2[],5,FALSE),IF($E280="X",VLOOKUP($B280,Table3[],5,FALSE),IF($F280="X",VLOOKUP($B280,Table4[],5,FALSE),VLOOKUP($B280,Table5[],5,FALSE)))))</f>
        <v>[N/A]</v>
      </c>
      <c r="L280" s="5" t="str">
        <f>IF($C280="X",VLOOKUP($B280,Table1[],6,FALSE),IF($D280="X",VLOOKUP($B280,Table2[],6,FALSE),IF($E280="X",VLOOKUP($B280,Table3[],6,FALSE),IF($F280="X",VLOOKUP($B280,Table4[],6,FALSE),VLOOKUP($B280,Table5[],6,FALSE)))))</f>
        <v>[N/A]</v>
      </c>
      <c r="M280" t="s">
        <v>23</v>
      </c>
      <c r="P280" t="s">
        <v>24</v>
      </c>
      <c r="S280" s="89"/>
    </row>
    <row r="281" spans="1:19" ht="30" x14ac:dyDescent="0.25">
      <c r="A281" s="84">
        <v>273</v>
      </c>
      <c r="B281" s="3" t="s">
        <v>297</v>
      </c>
      <c r="C281" s="78" t="str">
        <f>IF(IFERROR(VLOOKUP('Unified Metrics'!B281,Table1[],1,FALSE),"")="","","X")</f>
        <v/>
      </c>
      <c r="D281" s="78" t="str">
        <f>IF(IFERROR(VLOOKUP('Unified Metrics'!B281,Table2[],1,FALSE),"")="","","X")</f>
        <v/>
      </c>
      <c r="E281" s="78" t="str">
        <f>IF(IFERROR(VLOOKUP('Unified Metrics'!B281,Table3[],1,FALSE),"")="","","X")</f>
        <v>X</v>
      </c>
      <c r="F281" s="78" t="str">
        <f>IF(IFERROR(VLOOKUP('Unified Metrics'!B281,Table4[],1,FALSE),"")="","","X")</f>
        <v>X</v>
      </c>
      <c r="G281" s="78" t="str">
        <f>IF(IFERROR(VLOOKUP('Unified Metrics'!B281,Table5[],1,FALSE),"")="","","X")</f>
        <v/>
      </c>
      <c r="H281" s="5" t="str">
        <f>IF(C281="X",VLOOKUP(B281,Table1[],2,FALSE),IF(D281="X",VLOOKUP(B281,Table2[],2,FALSE),IF(E281="X",VLOOKUP(B281,Table3[],2,FALSE),IF(F281="X",VLOOKUP(B281,Table4[],2,FALSE),VLOOKUP(B281,Table5[],2,FALSE)))))</f>
        <v>The list of course attributes attached to a particular section of a course for a term.</v>
      </c>
      <c r="I281" s="5" t="str">
        <f>IF($C281="X",VLOOKUP($B281,Table1[],3,FALSE),IF($D281="X",VLOOKUP($B281,Table2[],3,FALSE),IF($E281="X",VLOOKUP($B281,Table3[],3,FALSE),IF($F281="X",VLOOKUP($B281,Table4[],3,FALSE),VLOOKUP($B281,Table5[],3,FALSE)))))</f>
        <v>[N/A]</v>
      </c>
      <c r="J281" s="5" t="str">
        <f>IF($C281="X",VLOOKUP($B281,Table1[],4,FALSE),IF($D281="X",VLOOKUP($B281,Table2[],4,FALSE),IF($E281="X",VLOOKUP($B281,Table3[],4,FALSE),IF($F281="X",VLOOKUP($B281,Table4[],4,FALSE),VLOOKUP($B281,Table5[],4,FALSE)))))</f>
        <v>TBD</v>
      </c>
      <c r="K281" s="5" t="str">
        <f>IF($C281="X",VLOOKUP($B281,Table1[],5,FALSE),IF($D281="X",VLOOKUP($B281,Table2[],5,FALSE),IF($E281="X",VLOOKUP($B281,Table3[],5,FALSE),IF($F281="X",VLOOKUP($B281,Table4[],5,FALSE),VLOOKUP($B281,Table5[],5,FALSE)))))</f>
        <v>[N/A]</v>
      </c>
      <c r="L281" s="5" t="str">
        <f>IF($C281="X",VLOOKUP($B281,Table1[],6,FALSE),IF($D281="X",VLOOKUP($B281,Table2[],6,FALSE),IF($E281="X",VLOOKUP($B281,Table3[],6,FALSE),IF($F281="X",VLOOKUP($B281,Table4[],6,FALSE),VLOOKUP($B281,Table5[],6,FALSE)))))</f>
        <v>[N/A]</v>
      </c>
      <c r="M281" t="s">
        <v>23</v>
      </c>
      <c r="P281" t="s">
        <v>24</v>
      </c>
      <c r="S281" s="89"/>
    </row>
    <row r="282" spans="1:19" ht="30" x14ac:dyDescent="0.25">
      <c r="A282" s="84">
        <v>274</v>
      </c>
      <c r="B282" s="3" t="s">
        <v>298</v>
      </c>
      <c r="C282" s="78" t="str">
        <f>IF(IFERROR(VLOOKUP('Unified Metrics'!B282,Table1[],1,FALSE),"")="","","X")</f>
        <v/>
      </c>
      <c r="D282" s="78" t="str">
        <f>IF(IFERROR(VLOOKUP('Unified Metrics'!B282,Table2[],1,FALSE),"")="","","X")</f>
        <v/>
      </c>
      <c r="E282" s="78" t="str">
        <f>IF(IFERROR(VLOOKUP('Unified Metrics'!B282,Table3[],1,FALSE),"")="","","X")</f>
        <v>X</v>
      </c>
      <c r="F282" s="78" t="str">
        <f>IF(IFERROR(VLOOKUP('Unified Metrics'!B282,Table4[],1,FALSE),"")="","","X")</f>
        <v>X</v>
      </c>
      <c r="G282" s="78" t="str">
        <f>IF(IFERROR(VLOOKUP('Unified Metrics'!B282,Table5[],1,FALSE),"")="","","X")</f>
        <v/>
      </c>
      <c r="H282" s="5" t="str">
        <f>IF(C282="X",VLOOKUP(B282,Table1[],2,FALSE),IF(D282="X",VLOOKUP(B282,Table2[],2,FALSE),IF(E282="X",VLOOKUP(B282,Table3[],2,FALSE),IF(F282="X",VLOOKUP(B282,Table4[],2,FALSE),VLOOKUP(B282,Table5[],2,FALSE)))))</f>
        <v>The maximum number of students that may be enrolled across the total selected class sections</v>
      </c>
      <c r="I282" s="5" t="str">
        <f>IF($C282="X",VLOOKUP($B282,Table1[],3,FALSE),IF($D282="X",VLOOKUP($B282,Table2[],3,FALSE),IF($E282="X",VLOOKUP($B282,Table3[],3,FALSE),IF($F282="X",VLOOKUP($B282,Table4[],3,FALSE),VLOOKUP($B282,Table5[],3,FALSE)))))</f>
        <v>TBD</v>
      </c>
      <c r="J282" s="5" t="str">
        <f>IF($C282="X",VLOOKUP($B282,Table1[],4,FALSE),IF($D282="X",VLOOKUP($B282,Table2[],4,FALSE),IF($E282="X",VLOOKUP($B282,Table3[],4,FALSE),IF($F282="X",VLOOKUP($B282,Table4[],4,FALSE),VLOOKUP($B282,Table5[],4,FALSE)))))</f>
        <v>TBD</v>
      </c>
      <c r="K282" s="5" t="str">
        <f>IF($C282="X",VLOOKUP($B282,Table1[],5,FALSE),IF($D282="X",VLOOKUP($B282,Table2[],5,FALSE),IF($E282="X",VLOOKUP($B282,Table3[],5,FALSE),IF($F282="X",VLOOKUP($B282,Table4[],5,FALSE),VLOOKUP($B282,Table5[],5,FALSE)))))</f>
        <v>TBD</v>
      </c>
      <c r="L282" s="5" t="str">
        <f>IF($C282="X",VLOOKUP($B282,Table1[],6,FALSE),IF($D282="X",VLOOKUP($B282,Table2[],6,FALSE),IF($E282="X",VLOOKUP($B282,Table3[],6,FALSE),IF($F282="X",VLOOKUP($B282,Table4[],6,FALSE),VLOOKUP($B282,Table5[],6,FALSE)))))</f>
        <v>TBD</v>
      </c>
      <c r="M282" t="s">
        <v>23</v>
      </c>
      <c r="P282" t="s">
        <v>24</v>
      </c>
      <c r="S282" s="89"/>
    </row>
    <row r="283" spans="1:19" ht="105" x14ac:dyDescent="0.25">
      <c r="A283" s="84">
        <v>275</v>
      </c>
      <c r="B283" s="3" t="s">
        <v>299</v>
      </c>
      <c r="C283" s="78" t="str">
        <f>IF(IFERROR(VLOOKUP('Unified Metrics'!B283,Table1[],1,FALSE),"")="","","X")</f>
        <v/>
      </c>
      <c r="D283" s="78" t="str">
        <f>IF(IFERROR(VLOOKUP('Unified Metrics'!B283,Table2[],1,FALSE),"")="","","X")</f>
        <v/>
      </c>
      <c r="E283" s="78" t="str">
        <f>IF(IFERROR(VLOOKUP('Unified Metrics'!B283,Table3[],1,FALSE),"")="","","X")</f>
        <v>X</v>
      </c>
      <c r="F283" s="78" t="str">
        <f>IF(IFERROR(VLOOKUP('Unified Metrics'!B283,Table4[],1,FALSE),"")="","","X")</f>
        <v>X</v>
      </c>
      <c r="G283" s="78" t="str">
        <f>IF(IFERROR(VLOOKUP('Unified Metrics'!B283,Table5[],1,FALSE),"")="","","X")</f>
        <v/>
      </c>
      <c r="H283" s="5" t="str">
        <f>IF(C283="X",VLOOKUP(B283,Table1[],2,FALSE),IF(D283="X",VLOOKUP(B283,Table2[],2,FALSE),IF(E283="X",VLOOKUP(B283,Table3[],2,FALSE),IF(F283="X",VLOOKUP(B283,Table4[],2,FALSE),VLOOKUP(B283,Table5[],2,FALSE)))))</f>
        <v>The duplicated number of student enrollments across the total selected class sections.</v>
      </c>
      <c r="I283" s="5" t="str">
        <f>IF($C283="X",VLOOKUP($B283,Table1[],3,FALSE),IF($D283="X",VLOOKUP($B283,Table2[],3,FALSE),IF($E283="X",VLOOKUP($B283,Table3[],3,FALSE),IF($F283="X",VLOOKUP($B283,Table4[],3,FALSE),VLOOKUP($B283,Table5[],3,FALSE)))))</f>
        <v>Sum of enrollment in selected class sections</v>
      </c>
      <c r="J283" s="5" t="str">
        <f>IF($C283="X",VLOOKUP($B283,Table1[],4,FALSE),IF($D283="X",VLOOKUP($B283,Table2[],4,FALSE),IF($E283="X",VLOOKUP($B283,Table3[],4,FALSE),IF($F283="X",VLOOKUP($B283,Table4[],4,FALSE),VLOOKUP($B283,Table5[],4,FALSE)))))</f>
        <v>[N/A]</v>
      </c>
      <c r="K283" s="5" t="str">
        <f>IF($C283="X",VLOOKUP($B283,Table1[],5,FALSE),IF($D283="X",VLOOKUP($B283,Table2[],5,FALSE),IF($E283="X",VLOOKUP($B283,Table3[],5,FALSE),IF($F283="X",VLOOKUP($B283,Table4[],5,FALSE),VLOOKUP($B283,Table5[],5,FALSE)))))</f>
        <v>NOTES ON USING THIS ELEMENT: Also known as "Seats Filled". For the current semester, this number will change depending on the date the report is run since students add and drop throughout the semester.</v>
      </c>
      <c r="L283" s="5" t="str">
        <f>IF($C283="X",VLOOKUP($B283,Table1[],6,FALSE),IF($D283="X",VLOOKUP($B283,Table2[],6,FALSE),IF($E283="X",VLOOKUP($B283,Table3[],6,FALSE),IF($F283="X",VLOOKUP($B283,Table4[],6,FALSE),VLOOKUP($B283,Table5[],6,FALSE)))))</f>
        <v>[N/A]</v>
      </c>
      <c r="M283" t="s">
        <v>23</v>
      </c>
      <c r="P283" t="s">
        <v>24</v>
      </c>
      <c r="S283" s="89"/>
    </row>
    <row r="284" spans="1:19" ht="45" x14ac:dyDescent="0.25">
      <c r="A284" s="84">
        <v>276</v>
      </c>
      <c r="B284" s="3" t="s">
        <v>300</v>
      </c>
      <c r="C284" s="78" t="str">
        <f>IF(IFERROR(VLOOKUP('Unified Metrics'!B284,Table1[],1,FALSE),"")="","","X")</f>
        <v/>
      </c>
      <c r="D284" s="78" t="str">
        <f>IF(IFERROR(VLOOKUP('Unified Metrics'!B284,Table2[],1,FALSE),"")="","","X")</f>
        <v/>
      </c>
      <c r="E284" s="78" t="str">
        <f>IF(IFERROR(VLOOKUP('Unified Metrics'!B284,Table3[],1,FALSE),"")="","","X")</f>
        <v>X</v>
      </c>
      <c r="F284" s="78" t="str">
        <f>IF(IFERROR(VLOOKUP('Unified Metrics'!B284,Table4[],1,FALSE),"")="","","X")</f>
        <v>X</v>
      </c>
      <c r="G284" s="78" t="str">
        <f>IF(IFERROR(VLOOKUP('Unified Metrics'!B284,Table5[],1,FALSE),"")="","","X")</f>
        <v/>
      </c>
      <c r="H284" s="5" t="str">
        <f>IF(C284="X",VLOOKUP(B284,Table1[],2,FALSE),IF(D284="X",VLOOKUP(B284,Table2[],2,FALSE),IF(E284="X",VLOOKUP(B284,Table3[],2,FALSE),IF(F284="X",VLOOKUP(B284,Table4[],2,FALSE),VLOOKUP(B284,Table5[],2,FALSE)))))</f>
        <v>The total number of seats available for student occupancy across the total selected class sections.</v>
      </c>
      <c r="I284" s="5" t="str">
        <f>IF($C284="X",VLOOKUP($B284,Table1[],3,FALSE),IF($D284="X",VLOOKUP($B284,Table2[],3,FALSE),IF($E284="X",VLOOKUP($B284,Table3[],3,FALSE),IF($F284="X",VLOOKUP($B284,Table4[],3,FALSE),VLOOKUP($B284,Table5[],3,FALSE)))))</f>
        <v>Sum of seats available for student enrollment in the selected class sections</v>
      </c>
      <c r="J284" s="5" t="str">
        <f>IF($C284="X",VLOOKUP($B284,Table1[],4,FALSE),IF($D284="X",VLOOKUP($B284,Table2[],4,FALSE),IF($E284="X",VLOOKUP($B284,Table3[],4,FALSE),IF($F284="X",VLOOKUP($B284,Table4[],4,FALSE),VLOOKUP($B284,Table5[],4,FALSE)))))</f>
        <v>[N/A]</v>
      </c>
      <c r="K284" s="5" t="str">
        <f>IF($C284="X",VLOOKUP($B284,Table1[],5,FALSE),IF($D284="X",VLOOKUP($B284,Table2[],5,FALSE),IF($E284="X",VLOOKUP($B284,Table3[],5,FALSE),IF($F284="X",VLOOKUP($B284,Table4[],5,FALSE),VLOOKUP($B284,Table5[],5,FALSE)))))</f>
        <v>[N/A]</v>
      </c>
      <c r="L284" s="5" t="str">
        <f>IF($C284="X",VLOOKUP($B284,Table1[],6,FALSE),IF($D284="X",VLOOKUP($B284,Table2[],6,FALSE),IF($E284="X",VLOOKUP($B284,Table3[],6,FALSE),IF($F284="X",VLOOKUP($B284,Table4[],6,FALSE),VLOOKUP($B284,Table5[],6,FALSE)))))</f>
        <v>[N/A]</v>
      </c>
      <c r="M284" t="s">
        <v>23</v>
      </c>
      <c r="P284" t="s">
        <v>24</v>
      </c>
      <c r="S284" s="89"/>
    </row>
    <row r="285" spans="1:19" ht="30" x14ac:dyDescent="0.25">
      <c r="A285" s="84">
        <v>277</v>
      </c>
      <c r="B285" s="3" t="s">
        <v>301</v>
      </c>
      <c r="C285" s="78" t="str">
        <f>IF(IFERROR(VLOOKUP('Unified Metrics'!B285,Table1[],1,FALSE),"")="","","X")</f>
        <v/>
      </c>
      <c r="D285" s="78" t="str">
        <f>IF(IFERROR(VLOOKUP('Unified Metrics'!B285,Table2[],1,FALSE),"")="","","X")</f>
        <v/>
      </c>
      <c r="E285" s="78" t="str">
        <f>IF(IFERROR(VLOOKUP('Unified Metrics'!B285,Table3[],1,FALSE),"")="","","X")</f>
        <v>X</v>
      </c>
      <c r="F285" s="78" t="str">
        <f>IF(IFERROR(VLOOKUP('Unified Metrics'!B285,Table4[],1,FALSE),"")="","","X")</f>
        <v>X</v>
      </c>
      <c r="G285" s="78" t="str">
        <f>IF(IFERROR(VLOOKUP('Unified Metrics'!B285,Table5[],1,FALSE),"")="","","X")</f>
        <v/>
      </c>
      <c r="H285" s="5" t="str">
        <f>IF(C285="X",VLOOKUP(B285,Table1[],2,FALSE),IF(D285="X",VLOOKUP(B285,Table2[],2,FALSE),IF(E285="X",VLOOKUP(B285,Table3[],2,FALSE),IF(F285="X",VLOOKUP(B285,Table4[],2,FALSE),VLOOKUP(B285,Table5[],2,FALSE)))))</f>
        <v>Number of available seats in a class, whether filled or not, in the class sections selected.</v>
      </c>
      <c r="I285" s="5" t="str">
        <f>IF($C285="X",VLOOKUP($B285,Table1[],3,FALSE),IF($D285="X",VLOOKUP($B285,Table2[],3,FALSE),IF($E285="X",VLOOKUP($B285,Table3[],3,FALSE),IF($F285="X",VLOOKUP($B285,Table4[],3,FALSE),VLOOKUP($B285,Table5[],3,FALSE)))))</f>
        <v>Sum of seats available in selected class sections</v>
      </c>
      <c r="J285" s="5" t="str">
        <f>IF($C285="X",VLOOKUP($B285,Table1[],4,FALSE),IF($D285="X",VLOOKUP($B285,Table2[],4,FALSE),IF($E285="X",VLOOKUP($B285,Table3[],4,FALSE),IF($F285="X",VLOOKUP($B285,Table4[],4,FALSE),VLOOKUP($B285,Table5[],4,FALSE)))))</f>
        <v>[N/A]</v>
      </c>
      <c r="K285" s="5" t="str">
        <f>IF($C285="X",VLOOKUP($B285,Table1[],5,FALSE),IF($D285="X",VLOOKUP($B285,Table2[],5,FALSE),IF($E285="X",VLOOKUP($B285,Table3[],5,FALSE),IF($F285="X",VLOOKUP($B285,Table4[],5,FALSE),VLOOKUP($B285,Table5[],5,FALSE)))))</f>
        <v>[N/A]</v>
      </c>
      <c r="L285" s="5" t="str">
        <f>IF($C285="X",VLOOKUP($B285,Table1[],6,FALSE),IF($D285="X",VLOOKUP($B285,Table2[],6,FALSE),IF($E285="X",VLOOKUP($B285,Table3[],6,FALSE),IF($F285="X",VLOOKUP($B285,Table4[],6,FALSE),VLOOKUP($B285,Table5[],6,FALSE)))))</f>
        <v>[N/A]</v>
      </c>
      <c r="M285" t="s">
        <v>23</v>
      </c>
      <c r="P285" t="s">
        <v>24</v>
      </c>
      <c r="S285" s="89"/>
    </row>
    <row r="286" spans="1:19" ht="60" x14ac:dyDescent="0.25">
      <c r="A286" s="84">
        <v>278</v>
      </c>
      <c r="B286" s="3" t="s">
        <v>302</v>
      </c>
      <c r="C286" s="78" t="str">
        <f>IF(IFERROR(VLOOKUP('Unified Metrics'!B286,Table1[],1,FALSE),"")="","","X")</f>
        <v/>
      </c>
      <c r="D286" s="78" t="str">
        <f>IF(IFERROR(VLOOKUP('Unified Metrics'!B286,Table2[],1,FALSE),"")="","","X")</f>
        <v/>
      </c>
      <c r="E286" s="78" t="str">
        <f>IF(IFERROR(VLOOKUP('Unified Metrics'!B286,Table3[],1,FALSE),"")="","","X")</f>
        <v>X</v>
      </c>
      <c r="F286" s="78" t="str">
        <f>IF(IFERROR(VLOOKUP('Unified Metrics'!B286,Table4[],1,FALSE),"")="","","X")</f>
        <v>X</v>
      </c>
      <c r="G286" s="78" t="str">
        <f>IF(IFERROR(VLOOKUP('Unified Metrics'!B286,Table5[],1,FALSE),"")="","","X")</f>
        <v/>
      </c>
      <c r="H286" s="5" t="str">
        <f>IF(C286="X",VLOOKUP(B286,Table1[],2,FALSE),IF(D286="X",VLOOKUP(B286,Table2[],2,FALSE),IF(E286="X",VLOOKUP(B286,Table3[],2,FALSE),IF(F286="X",VLOOKUP(B286,Table4[],2,FALSE),VLOOKUP(B286,Table5[],2,FALSE)))))</f>
        <v>Class section number that distinguishes the class delivered by a specific faculty member from other offerings that share the same subject and course number (e.g., "101" for "English 101").</v>
      </c>
      <c r="I286" s="5" t="str">
        <f>IF($C286="X",VLOOKUP($B286,Table1[],3,FALSE),IF($D286="X",VLOOKUP($B286,Table2[],3,FALSE),IF($E286="X",VLOOKUP($B286,Table3[],3,FALSE),IF($F286="X",VLOOKUP($B286,Table4[],3,FALSE),VLOOKUP($B286,Table5[],3,FALSE)))))</f>
        <v>[N/A]</v>
      </c>
      <c r="J286" s="5" t="str">
        <f>IF($C286="X",VLOOKUP($B286,Table1[],4,FALSE),IF($D286="X",VLOOKUP($B286,Table2[],4,FALSE),IF($E286="X",VLOOKUP($B286,Table3[],4,FALSE),IF($F286="X",VLOOKUP($B286,Table4[],4,FALSE),VLOOKUP($B286,Table5[],4,FALSE)))))</f>
        <v>[N/A]</v>
      </c>
      <c r="K286" s="5" t="str">
        <f>IF($C286="X",VLOOKUP($B286,Table1[],5,FALSE),IF($D286="X",VLOOKUP($B286,Table2[],5,FALSE),IF($E286="X",VLOOKUP($B286,Table3[],5,FALSE),IF($F286="X",VLOOKUP($B286,Table4[],5,FALSE),VLOOKUP($B286,Table5[],5,FALSE)))))</f>
        <v>[N/A]</v>
      </c>
      <c r="L286" s="5" t="str">
        <f>IF($C286="X",VLOOKUP($B286,Table1[],6,FALSE),IF($D286="X",VLOOKUP($B286,Table2[],6,FALSE),IF($E286="X",VLOOKUP($B286,Table3[],6,FALSE),IF($F286="X",VLOOKUP($B286,Table4[],6,FALSE),VLOOKUP($B286,Table5[],6,FALSE)))))</f>
        <v>[N/A]</v>
      </c>
      <c r="M286" t="s">
        <v>23</v>
      </c>
      <c r="P286" t="s">
        <v>24</v>
      </c>
      <c r="S286" s="89"/>
    </row>
    <row r="287" spans="1:19" ht="45" x14ac:dyDescent="0.25">
      <c r="A287" s="84">
        <v>279</v>
      </c>
      <c r="B287" s="3" t="s">
        <v>303</v>
      </c>
      <c r="C287" s="78" t="str">
        <f>IF(IFERROR(VLOOKUP('Unified Metrics'!B287,Table1[],1,FALSE),"")="","","X")</f>
        <v/>
      </c>
      <c r="D287" s="78" t="str">
        <f>IF(IFERROR(VLOOKUP('Unified Metrics'!B287,Table2[],1,FALSE),"")="","","X")</f>
        <v/>
      </c>
      <c r="E287" s="78" t="str">
        <f>IF(IFERROR(VLOOKUP('Unified Metrics'!B287,Table3[],1,FALSE),"")="","","X")</f>
        <v>X</v>
      </c>
      <c r="F287" s="78" t="str">
        <f>IF(IFERROR(VLOOKUP('Unified Metrics'!B287,Table4[],1,FALSE),"")="","","X")</f>
        <v>X</v>
      </c>
      <c r="G287" s="78" t="str">
        <f>IF(IFERROR(VLOOKUP('Unified Metrics'!B287,Table5[],1,FALSE),"")="","","X")</f>
        <v/>
      </c>
      <c r="H287" s="5" t="str">
        <f>IF(C287="X",VLOOKUP(B287,Table1[],2,FALSE),IF(D287="X",VLOOKUP(B287,Table2[],2,FALSE),IF(E287="X",VLOOKUP(B287,Table3[],2,FALSE),IF(F287="X",VLOOKUP(B287,Table4[],2,FALSE),VLOOKUP(B287,Table5[],2,FALSE)))))</f>
        <v>The percentage of seats taken in a class by registered students.</v>
      </c>
      <c r="I287" s="5" t="str">
        <f>IF($C287="X",VLOOKUP($B287,Table1[],3,FALSE),IF($D287="X",VLOOKUP($B287,Table2[],3,FALSE),IF($E287="X",VLOOKUP($B287,Table3[],3,FALSE),IF($F287="X",VLOOKUP($B287,Table4[],3,FALSE),VLOOKUP($B287,Table5[],3,FALSE)))))</f>
        <v>Section Utilization = Section Capacity, Enrolled / Section Capacity, Maximum</v>
      </c>
      <c r="J287" s="5" t="str">
        <f>IF($C287="X",VLOOKUP($B287,Table1[],4,FALSE),IF($D287="X",VLOOKUP($B287,Table2[],4,FALSE),IF($E287="X",VLOOKUP($B287,Table3[],4,FALSE),IF($F287="X",VLOOKUP($B287,Table4[],4,FALSE),VLOOKUP($B287,Table5[],4,FALSE)))))</f>
        <v>[N/A]</v>
      </c>
      <c r="K287" s="5" t="str">
        <f>IF($C287="X",VLOOKUP($B287,Table1[],5,FALSE),IF($D287="X",VLOOKUP($B287,Table2[],5,FALSE),IF($E287="X",VLOOKUP($B287,Table3[],5,FALSE),IF($F287="X",VLOOKUP($B287,Table4[],5,FALSE),VLOOKUP($B287,Table5[],5,FALSE)))))</f>
        <v>[N/A]</v>
      </c>
      <c r="L287" s="5" t="str">
        <f>IF($C287="X",VLOOKUP($B287,Table1[],6,FALSE),IF($D287="X",VLOOKUP($B287,Table2[],6,FALSE),IF($E287="X",VLOOKUP($B287,Table3[],6,FALSE),IF($F287="X",VLOOKUP($B287,Table4[],6,FALSE),VLOOKUP($B287,Table5[],6,FALSE)))))</f>
        <v>[N/A]</v>
      </c>
      <c r="M287" t="s">
        <v>23</v>
      </c>
      <c r="P287" t="s">
        <v>24</v>
      </c>
      <c r="S287" s="89"/>
    </row>
    <row r="288" spans="1:19" ht="90" x14ac:dyDescent="0.25">
      <c r="A288" s="84">
        <v>280</v>
      </c>
      <c r="B288" s="3" t="s">
        <v>304</v>
      </c>
      <c r="C288" s="78" t="str">
        <f>IF(IFERROR(VLOOKUP('Unified Metrics'!B288,Table1[],1,FALSE),"")="","","X")</f>
        <v/>
      </c>
      <c r="D288" s="78" t="str">
        <f>IF(IFERROR(VLOOKUP('Unified Metrics'!B288,Table2[],1,FALSE),"")="","","X")</f>
        <v>X</v>
      </c>
      <c r="E288" s="78" t="str">
        <f>IF(IFERROR(VLOOKUP('Unified Metrics'!B288,Table3[],1,FALSE),"")="","","X")</f>
        <v>X</v>
      </c>
      <c r="F288" s="78" t="str">
        <f>IF(IFERROR(VLOOKUP('Unified Metrics'!B288,Table4[],1,FALSE),"")="","","X")</f>
        <v>X</v>
      </c>
      <c r="G288" s="78" t="str">
        <f>IF(IFERROR(VLOOKUP('Unified Metrics'!B288,Table5[],1,FALSE),"")="","","X")</f>
        <v/>
      </c>
      <c r="H288" s="5" t="str">
        <f>IF(C288="X",VLOOKUP(B288,Table1[],2,FALSE),IF(D288="X",VLOOKUP(B288,Table2[],2,FALSE),IF(E288="X",VLOOKUP(B288,Table3[],2,FALSE),IF(F288="X",VLOOKUP(B288,Table4[],2,FALSE),VLOOKUP(B288,Table5[],2,FALSE)))))</f>
        <v>A semester describes a subset of an academic year. Most semester-based (as opposed to quarter-based) academic years have Fall and Spring semesters, with the Fall semester occurring first. At RSCCD, a regular Fall and Spring semester last for 16 weeks. Semesters include:</v>
      </c>
      <c r="I288" s="5" t="str">
        <f>IF($C288="X",VLOOKUP($B288,Table1[],3,FALSE),IF($D288="X",VLOOKUP($B288,Table2[],3,FALSE),IF($E288="X",VLOOKUP($B288,Table3[],3,FALSE),IF($F288="X",VLOOKUP($B288,Table4[],3,FALSE),VLOOKUP($B288,Table5[],3,FALSE)))))</f>
        <v>[N/A]</v>
      </c>
      <c r="J288" s="5" t="str">
        <f>IF($C288="X",VLOOKUP($B288,Table1[],4,FALSE),IF($D288="X",VLOOKUP($B288,Table2[],4,FALSE),IF($E288="X",VLOOKUP($B288,Table3[],4,FALSE),IF($F288="X",VLOOKUP($B288,Table4[],4,FALSE),VLOOKUP($B288,Table5[],4,FALSE)))))</f>
        <v xml:space="preserve">     • Winter
     • Spring
     • Summer
     • Fall</v>
      </c>
      <c r="K288" s="5" t="str">
        <f>IF($C288="X",VLOOKUP($B288,Table1[],5,FALSE),IF($D288="X",VLOOKUP($B288,Table2[],5,FALSE),IF($E288="X",VLOOKUP($B288,Table3[],5,FALSE),IF($F288="X",VLOOKUP($B288,Table4[],5,FALSE),VLOOKUP($B288,Table5[],5,FALSE)))))</f>
        <v>[N/A]</v>
      </c>
      <c r="L288" s="5" t="str">
        <f>IF($C288="X",VLOOKUP($B288,Table1[],6,FALSE),IF($D288="X",VLOOKUP($B288,Table2[],6,FALSE),IF($E288="X",VLOOKUP($B288,Table3[],6,FALSE),IF($F288="X",VLOOKUP($B288,Table4[],6,FALSE),VLOOKUP($B288,Table5[],6,FALSE)))))</f>
        <v>Related Element(s): [Term], [SEMESTER], [SEMESTER INDEX]</v>
      </c>
      <c r="M288" t="s">
        <v>23</v>
      </c>
      <c r="P288" t="s">
        <v>24</v>
      </c>
      <c r="S288" s="89"/>
    </row>
    <row r="289" spans="1:19" ht="105" x14ac:dyDescent="0.25">
      <c r="A289" s="84">
        <v>281</v>
      </c>
      <c r="B289" s="3" t="s">
        <v>305</v>
      </c>
      <c r="C289" s="78" t="str">
        <f>IF(IFERROR(VLOOKUP('Unified Metrics'!B289,Table1[],1,FALSE),"")="","","X")</f>
        <v/>
      </c>
      <c r="D289" s="78" t="str">
        <f>IF(IFERROR(VLOOKUP('Unified Metrics'!B289,Table2[],1,FALSE),"")="","","X")</f>
        <v>X</v>
      </c>
      <c r="E289" s="78" t="str">
        <f>IF(IFERROR(VLOOKUP('Unified Metrics'!B289,Table3[],1,FALSE),"")="","","X")</f>
        <v>X</v>
      </c>
      <c r="F289" s="78" t="str">
        <f>IF(IFERROR(VLOOKUP('Unified Metrics'!B289,Table4[],1,FALSE),"")="","","X")</f>
        <v>X</v>
      </c>
      <c r="G289" s="78" t="str">
        <f>IF(IFERROR(VLOOKUP('Unified Metrics'!B289,Table5[],1,FALSE),"")="","","X")</f>
        <v/>
      </c>
      <c r="H289" s="5" t="str">
        <f>IF(C289="X",VLOOKUP(B289,Table1[],2,FALSE),IF(D289="X",VLOOKUP(B289,Table2[],2,FALSE),IF(E289="X",VLOOKUP(B289,Table3[],2,FALSE),IF(F289="X",VLOOKUP(B289,Table4[],2,FALSE),VLOOKUP(B289,Table5[],2,FALSE)))))</f>
        <v>A semester code is the 2-character abbreviation associated with a semester and describes a subset of an academic year. Most semester-based (as opposed to quarter-based) academic years have Fall and Spring semesters, with the Fall semester occurring first. At RSCCD, a regular Fall and Spring semester last for 16 weeks. Semesters include:</v>
      </c>
      <c r="I289" s="5" t="str">
        <f>IF($C289="X",VLOOKUP($B289,Table1[],3,FALSE),IF($D289="X",VLOOKUP($B289,Table2[],3,FALSE),IF($E289="X",VLOOKUP($B289,Table3[],3,FALSE),IF($F289="X",VLOOKUP($B289,Table4[],3,FALSE),VLOOKUP($B289,Table5[],3,FALSE)))))</f>
        <v>[N/A]</v>
      </c>
      <c r="J289" s="5" t="str">
        <f>IF($C289="X",VLOOKUP($B289,Table1[],4,FALSE),IF($D289="X",VLOOKUP($B289,Table2[],4,FALSE),IF($E289="X",VLOOKUP($B289,Table3[],4,FALSE),IF($F289="X",VLOOKUP($B289,Table4[],4,FALSE),VLOOKUP($B289,Table5[],4,FALSE)))))</f>
        <v xml:space="preserve">     • WI = Winter
     • SP = Spring
     • SU = Summer
     • FA = Fall
</v>
      </c>
      <c r="K289" s="5" t="str">
        <f>IF($C289="X",VLOOKUP($B289,Table1[],5,FALSE),IF($D289="X",VLOOKUP($B289,Table2[],5,FALSE),IF($E289="X",VLOOKUP($B289,Table3[],5,FALSE),IF($F289="X",VLOOKUP($B289,Table4[],5,FALSE),VLOOKUP($B289,Table5[],5,FALSE)))))</f>
        <v>[N/A]</v>
      </c>
      <c r="L289" s="5" t="str">
        <f>IF($C289="X",VLOOKUP($B289,Table1[],6,FALSE),IF($D289="X",VLOOKUP($B289,Table2[],6,FALSE),IF($E289="X",VLOOKUP($B289,Table3[],6,FALSE),IF($F289="X",VLOOKUP($B289,Table4[],6,FALSE),VLOOKUP($B289,Table5[],6,FALSE)))))</f>
        <v>Related Element(s): [SEMESTER], [SEMESTER INDEX], [TERM]</v>
      </c>
      <c r="M289" t="s">
        <v>23</v>
      </c>
      <c r="P289" t="s">
        <v>24</v>
      </c>
      <c r="S289" s="89"/>
    </row>
    <row r="290" spans="1:19" ht="90" x14ac:dyDescent="0.25">
      <c r="A290" s="84">
        <v>282</v>
      </c>
      <c r="B290" s="3" t="s">
        <v>306</v>
      </c>
      <c r="C290" s="78" t="str">
        <f>IF(IFERROR(VLOOKUP('Unified Metrics'!B290,Table1[],1,FALSE),"")="","","X")</f>
        <v/>
      </c>
      <c r="D290" s="78" t="str">
        <f>IF(IFERROR(VLOOKUP('Unified Metrics'!B290,Table2[],1,FALSE),"")="","","X")</f>
        <v>X</v>
      </c>
      <c r="E290" s="78" t="str">
        <f>IF(IFERROR(VLOOKUP('Unified Metrics'!B290,Table3[],1,FALSE),"")="","","X")</f>
        <v>X</v>
      </c>
      <c r="F290" s="78" t="str">
        <f>IF(IFERROR(VLOOKUP('Unified Metrics'!B290,Table4[],1,FALSE),"")="","","X")</f>
        <v>X</v>
      </c>
      <c r="G290" s="78" t="str">
        <f>IF(IFERROR(VLOOKUP('Unified Metrics'!B290,Table5[],1,FALSE),"")="","","X")</f>
        <v/>
      </c>
      <c r="H290" s="5" t="str">
        <f>IF(C290="X",VLOOKUP(B290,Table1[],2,FALSE),IF(D290="X",VLOOKUP(B290,Table2[],2,FALSE),IF(E290="X",VLOOKUP(B290,Table3[],2,FALSE),IF(F290="X",VLOOKUP(B290,Table4[],2,FALSE),VLOOKUP(B290,Table5[],2,FALSE)))))</f>
        <v>The Semester Index is a numeric value that allows the semesters to be ordered chronologically (instead of alphabetically) in a given report beginning with Summer having a value of 1 (since RSCCD uses a leading Summer term to begin each academic year).</v>
      </c>
      <c r="I290" s="5" t="str">
        <f>IF($C290="X",VLOOKUP($B290,Table1[],3,FALSE),IF($D290="X",VLOOKUP($B290,Table2[],3,FALSE),IF($E290="X",VLOOKUP($B290,Table3[],3,FALSE),IF($F290="X",VLOOKUP($B290,Table4[],3,FALSE),VLOOKUP($B290,Table5[],3,FALSE)))))</f>
        <v>[N/A]</v>
      </c>
      <c r="J290" s="5" t="str">
        <f>IF($C290="X",VLOOKUP($B290,Table1[],4,FALSE),IF($D290="X",VLOOKUP($B290,Table2[],4,FALSE),IF($E290="X",VLOOKUP($B290,Table3[],4,FALSE),IF($F290="X",VLOOKUP($B290,Table4[],4,FALSE),VLOOKUP($B290,Table5[],4,FALSE)))))</f>
        <v xml:space="preserve">     • WI = 0
     • SP = 1
     • SU = 2
     • FA = 3
</v>
      </c>
      <c r="K290" s="5" t="str">
        <f>IF($C290="X",VLOOKUP($B290,Table1[],5,FALSE),IF($D290="X",VLOOKUP($B290,Table2[],5,FALSE),IF($E290="X",VLOOKUP($B290,Table3[],5,FALSE),IF($F290="X",VLOOKUP($B290,Table4[],5,FALSE),VLOOKUP($B290,Table5[],5,FALSE)))))</f>
        <v>[N/A]</v>
      </c>
      <c r="L290" s="5" t="str">
        <f>IF($C290="X",VLOOKUP($B290,Table1[],6,FALSE),IF($D290="X",VLOOKUP($B290,Table2[],6,FALSE),IF($E290="X",VLOOKUP($B290,Table3[],6,FALSE),IF($F290="X",VLOOKUP($B290,Table4[],6,FALSE),VLOOKUP($B290,Table5[],6,FALSE)))))</f>
        <v>[N/A]</v>
      </c>
      <c r="M290" t="s">
        <v>23</v>
      </c>
      <c r="P290" t="s">
        <v>24</v>
      </c>
      <c r="S290" s="89"/>
    </row>
    <row r="291" spans="1:19" ht="75" x14ac:dyDescent="0.25">
      <c r="A291" s="84">
        <v>283</v>
      </c>
      <c r="B291" s="3" t="s">
        <v>307</v>
      </c>
      <c r="C291" s="78" t="str">
        <f>IF(IFERROR(VLOOKUP('Unified Metrics'!B291,Table1[],1,FALSE),"")="","","X")</f>
        <v>X</v>
      </c>
      <c r="D291" s="78" t="str">
        <f>IF(IFERROR(VLOOKUP('Unified Metrics'!B291,Table2[],1,FALSE),"")="","","X")</f>
        <v>X</v>
      </c>
      <c r="E291" s="78" t="str">
        <f>IF(IFERROR(VLOOKUP('Unified Metrics'!B291,Table3[],1,FALSE),"")="","","X")</f>
        <v>X</v>
      </c>
      <c r="F291" s="78" t="str">
        <f>IF(IFERROR(VLOOKUP('Unified Metrics'!B291,Table4[],1,FALSE),"")="","","X")</f>
        <v/>
      </c>
      <c r="G291" s="78" t="str">
        <f>IF(IFERROR(VLOOKUP('Unified Metrics'!B291,Table5[],1,FALSE),"")="","","X")</f>
        <v>X</v>
      </c>
      <c r="H291" s="5" t="str">
        <f>IF(C291="X",VLOOKUP(B291,Table1[],2,FALSE),IF(D291="X",VLOOKUP(B291,Table2[],2,FALSE),IF(E291="X",VLOOKUP(B291,Table3[],2,FALSE),IF(F291="X",VLOOKUP(B291,Table4[],2,FALSE),VLOOKUP(B291,Table5[],2,FALSE)))))</f>
        <v>The count of full semesters (Fall/Spring) the student has been enrolled at Santa Ana College</v>
      </c>
      <c r="I291" s="5" t="str">
        <f>IF($C291="X",VLOOKUP($B291,Table1[],3,FALSE),IF($D291="X",VLOOKUP($B291,Table2[],3,FALSE),IF($E291="X",VLOOKUP($B291,Table3[],3,FALSE),IF($F291="X",VLOOKUP($B291,Table4[],3,FALSE),VLOOKUP($B291,Table5[],3,FALSE)))))</f>
        <v>Semesters Enrolled, Santa Ana College = Sum of Fall and Spring semesters enrolled at Santa Ana College</v>
      </c>
      <c r="J291" s="5" t="str">
        <f>IF($C291="X",VLOOKUP($B291,Table1[],4,FALSE),IF($D291="X",VLOOKUP($B291,Table2[],4,FALSE),IF($E291="X",VLOOKUP($B291,Table3[],4,FALSE),IF($F291="X",VLOOKUP($B291,Table4[],4,FALSE),VLOOKUP($B291,Table5[],4,FALSE)))))</f>
        <v>[N/A]</v>
      </c>
      <c r="K291" s="5" t="str">
        <f>IF($C291="X",VLOOKUP($B291,Table1[],5,FALSE),IF($D291="X",VLOOKUP($B291,Table2[],5,FALSE),IF($E291="X",VLOOKUP($B291,Table3[],5,FALSE),IF($F291="X",VLOOKUP($B291,Table4[],5,FALSE),VLOOKUP($B291,Table5[],5,FALSE)))))</f>
        <v>[N/A]</v>
      </c>
      <c r="L291" s="5" t="str">
        <f>IF($C291="X",VLOOKUP($B291,Table1[],6,FALSE),IF($D291="X",VLOOKUP($B291,Table2[],6,FALSE),IF($E291="X",VLOOKUP($B291,Table3[],6,FALSE),IF($F291="X",VLOOKUP($B291,Table4[],6,FALSE),VLOOKUP($B291,Table5[],6,FALSE)))))</f>
        <v>[N/A]</v>
      </c>
      <c r="M291" t="s">
        <v>37</v>
      </c>
      <c r="P291" t="s">
        <v>24</v>
      </c>
      <c r="S291" s="89"/>
    </row>
    <row r="292" spans="1:19" ht="75" x14ac:dyDescent="0.25">
      <c r="A292" s="84">
        <v>284</v>
      </c>
      <c r="B292" s="3" t="s">
        <v>308</v>
      </c>
      <c r="C292" s="78" t="str">
        <f>IF(IFERROR(VLOOKUP('Unified Metrics'!B292,Table1[],1,FALSE),"")="","","X")</f>
        <v>X</v>
      </c>
      <c r="D292" s="78" t="str">
        <f>IF(IFERROR(VLOOKUP('Unified Metrics'!B292,Table2[],1,FALSE),"")="","","X")</f>
        <v>X</v>
      </c>
      <c r="E292" s="78" t="str">
        <f>IF(IFERROR(VLOOKUP('Unified Metrics'!B292,Table3[],1,FALSE),"")="","","X")</f>
        <v>X</v>
      </c>
      <c r="F292" s="78" t="str">
        <f>IF(IFERROR(VLOOKUP('Unified Metrics'!B292,Table4[],1,FALSE),"")="","","X")</f>
        <v/>
      </c>
      <c r="G292" s="78" t="str">
        <f>IF(IFERROR(VLOOKUP('Unified Metrics'!B292,Table5[],1,FALSE),"")="","","X")</f>
        <v>X</v>
      </c>
      <c r="H292" s="5" t="str">
        <f>IF(C292="X",VLOOKUP(B292,Table1[],2,FALSE),IF(D292="X",VLOOKUP(B292,Table2[],2,FALSE),IF(E292="X",VLOOKUP(B292,Table3[],2,FALSE),IF(F292="X",VLOOKUP(B292,Table4[],2,FALSE),VLOOKUP(B292,Table5[],2,FALSE)))))</f>
        <v>The count of full semesters (Fall/Spring) the student has been enrolled at Santiago Canyon College</v>
      </c>
      <c r="I292" s="5" t="str">
        <f>IF($C292="X",VLOOKUP($B292,Table1[],3,FALSE),IF($D292="X",VLOOKUP($B292,Table2[],3,FALSE),IF($E292="X",VLOOKUP($B292,Table3[],3,FALSE),IF($F292="X",VLOOKUP($B292,Table4[],3,FALSE),VLOOKUP($B292,Table5[],3,FALSE)))))</f>
        <v>Semesters Enrolled, Santa Ana College = Sum of Fall and Spring semesters enrolled at Santiago Canyon College</v>
      </c>
      <c r="J292" s="5" t="str">
        <f>IF($C292="X",VLOOKUP($B292,Table1[],4,FALSE),IF($D292="X",VLOOKUP($B292,Table2[],4,FALSE),IF($E292="X",VLOOKUP($B292,Table3[],4,FALSE),IF($F292="X",VLOOKUP($B292,Table4[],4,FALSE),VLOOKUP($B292,Table5[],4,FALSE)))))</f>
        <v>[N/A]</v>
      </c>
      <c r="K292" s="5" t="str">
        <f>IF($C292="X",VLOOKUP($B292,Table1[],5,FALSE),IF($D292="X",VLOOKUP($B292,Table2[],5,FALSE),IF($E292="X",VLOOKUP($B292,Table3[],5,FALSE),IF($F292="X",VLOOKUP($B292,Table4[],5,FALSE),VLOOKUP($B292,Table5[],5,FALSE)))))</f>
        <v>[N/A]</v>
      </c>
      <c r="L292" s="5" t="str">
        <f>IF($C292="X",VLOOKUP($B292,Table1[],6,FALSE),IF($D292="X",VLOOKUP($B292,Table2[],6,FALSE),IF($E292="X",VLOOKUP($B292,Table3[],6,FALSE),IF($F292="X",VLOOKUP($B292,Table4[],6,FALSE),VLOOKUP($B292,Table5[],6,FALSE)))))</f>
        <v>[N/A]</v>
      </c>
      <c r="M292" t="s">
        <v>37</v>
      </c>
      <c r="P292" t="s">
        <v>24</v>
      </c>
      <c r="S292" s="89"/>
    </row>
    <row r="293" spans="1:19" ht="60" x14ac:dyDescent="0.25">
      <c r="A293" s="84">
        <v>285</v>
      </c>
      <c r="B293" s="3" t="s">
        <v>309</v>
      </c>
      <c r="C293" s="78" t="str">
        <f>IF(IFERROR(VLOOKUP('Unified Metrics'!B293,Table1[],1,FALSE),"")="","","X")</f>
        <v>X</v>
      </c>
      <c r="D293" s="78" t="str">
        <f>IF(IFERROR(VLOOKUP('Unified Metrics'!B293,Table2[],1,FALSE),"")="","","X")</f>
        <v>X</v>
      </c>
      <c r="E293" s="78" t="str">
        <f>IF(IFERROR(VLOOKUP('Unified Metrics'!B293,Table3[],1,FALSE),"")="","","X")</f>
        <v>X</v>
      </c>
      <c r="F293" s="78" t="str">
        <f>IF(IFERROR(VLOOKUP('Unified Metrics'!B293,Table4[],1,FALSE),"")="","","X")</f>
        <v>X</v>
      </c>
      <c r="G293" s="78" t="str">
        <f>IF(IFERROR(VLOOKUP('Unified Metrics'!B293,Table5[],1,FALSE),"")="","","X")</f>
        <v>X</v>
      </c>
      <c r="H293" s="5" t="str">
        <f>IF(C293="X",VLOOKUP(B293,Table1[],2,FALSE),IF(D293="X",VLOOKUP(B293,Table2[],2,FALSE),IF(E293="X",VLOOKUP(B293,Table3[],2,FALSE),IF(F293="X",VLOOKUP(B293,Table4[],2,FALSE),VLOOKUP(B293,Table5[],2,FALSE)))))</f>
        <v>The date upon which data was loaded</v>
      </c>
      <c r="I293" s="5" t="str">
        <f>IF($C293="X",VLOOKUP($B293,Table1[],3,FALSE),IF($D293="X",VLOOKUP($B293,Table2[],3,FALSE),IF($E293="X",VLOOKUP($B293,Table3[],3,FALSE),IF($F293="X",VLOOKUP($B293,Table4[],3,FALSE),VLOOKUP($B293,Table5[],3,FALSE)))))</f>
        <v>[N/A]</v>
      </c>
      <c r="J293" s="5" t="str">
        <f>IF($C293="X",VLOOKUP($B293,Table1[],4,FALSE),IF($D293="X",VLOOKUP($B293,Table2[],4,FALSE),IF($E293="X",VLOOKUP($B293,Table3[],4,FALSE),IF($F293="X",VLOOKUP($B293,Table4[],4,FALSE),VLOOKUP($B293,Table5[],4,FALSE)))))</f>
        <v>[N/A]</v>
      </c>
      <c r="K293" s="5" t="str">
        <f>IF($C293="X",VLOOKUP($B293,Table1[],5,FALSE),IF($D293="X",VLOOKUP($B293,Table2[],5,FALSE),IF($E293="X",VLOOKUP($B293,Table3[],5,FALSE),IF($F293="X",VLOOKUP($B293,Table4[],5,FALSE),VLOOKUP($B293,Table5[],5,FALSE)))))</f>
        <v>NOTES ON USING THIS ELEMENT: The data associated with each [SNAPSHOT DATE] represents data from the previous day.</v>
      </c>
      <c r="L293" s="5" t="str">
        <f>IF($C293="X",VLOOKUP($B293,Table1[],6,FALSE),IF($D293="X",VLOOKUP($B293,Table2[],6,FALSE),IF($E293="X",VLOOKUP($B293,Table3[],6,FALSE),IF($F293="X",VLOOKUP($B293,Table4[],6,FALSE),VLOOKUP($B293,Table5[],6,FALSE)))))</f>
        <v>[N/A]</v>
      </c>
    </row>
    <row r="294" spans="1:19" ht="75" x14ac:dyDescent="0.25">
      <c r="A294" s="84">
        <v>286</v>
      </c>
      <c r="B294" s="3" t="s">
        <v>310</v>
      </c>
      <c r="C294" s="78" t="str">
        <f>IF(IFERROR(VLOOKUP('Unified Metrics'!B294,Table1[],1,FALSE),"")="","","X")</f>
        <v/>
      </c>
      <c r="D294" s="78" t="str">
        <f>IF(IFERROR(VLOOKUP('Unified Metrics'!B294,Table2[],1,FALSE),"")="","","X")</f>
        <v/>
      </c>
      <c r="E294" s="78" t="str">
        <f>IF(IFERROR(VLOOKUP('Unified Metrics'!B294,Table3[],1,FALSE),"")="","","X")</f>
        <v/>
      </c>
      <c r="F294" s="78" t="str">
        <f>IF(IFERROR(VLOOKUP('Unified Metrics'!B294,Table4[],1,FALSE),"")="","","X")</f>
        <v>X</v>
      </c>
      <c r="G294" s="78" t="str">
        <f>IF(IFERROR(VLOOKUP('Unified Metrics'!B294,Table5[],1,FALSE),"")="","","X")</f>
        <v/>
      </c>
      <c r="H294" s="5" t="str">
        <f>IF(C294="X",VLOOKUP(B294,Table1[],2,FALSE),IF(D294="X",VLOOKUP(B294,Table2[],2,FALSE),IF(E294="X",VLOOKUP(B294,Table3[],2,FALSE),IF(F294="X",VLOOKUP(B294,Table4[],2,FALSE),VLOOKUP(B294,Table5[],2,FALSE)))))</f>
        <v>The funding rate for special admit students in selected classes</v>
      </c>
      <c r="I294" s="5" t="str">
        <f>IF($C294="X",VLOOKUP($B294,Table1[],3,FALSE),IF($D294="X",VLOOKUP($B294,Table2[],3,FALSE),IF($E294="X",VLOOKUP($B294,Table3[],3,FALSE),IF($F294="X",VLOOKUP($B294,Table4[],3,FALSE),VLOOKUP($B294,Table5[],3,FALSE)))))</f>
        <v>[N/A]</v>
      </c>
      <c r="J294" s="5" t="str">
        <f>IF($C294="X",VLOOKUP($B294,Table1[],4,FALSE),IF($D294="X",VLOOKUP($B294,Table2[],4,FALSE),IF($E294="X",VLOOKUP($B294,Table3[],4,FALSE),IF($F294="X",VLOOKUP($B294,Table4[],4,FALSE),VLOOKUP($B294,Table5[],4,FALSE)))))</f>
        <v xml:space="preserve">     • [Valid Year Range] = $5,622.00 per FTES
     • [Valid Year Range] = $5,622.00 per FTES
     • [Valid Year Range] = $5,622.00 per FTES
     • [Valid Year Range] = $5,622.00 per FTES
     • etc. </v>
      </c>
      <c r="K294" s="5" t="str">
        <f>IF($C294="X",VLOOKUP($B294,Table1[],5,FALSE),IF($D294="X",VLOOKUP($B294,Table2[],5,FALSE),IF($E294="X",VLOOKUP($B294,Table3[],5,FALSE),IF($F294="X",VLOOKUP($B294,Table4[],5,FALSE),VLOOKUP($B294,Table5[],5,FALSE)))))</f>
        <v>[N/A]</v>
      </c>
      <c r="L294" s="5" t="str">
        <f>IF($C294="X",VLOOKUP($B294,Table1[],6,FALSE),IF($D294="X",VLOOKUP($B294,Table2[],6,FALSE),IF($E294="X",VLOOKUP($B294,Table3[],6,FALSE),IF($F294="X",VLOOKUP($B294,Table4[],6,FALSE),VLOOKUP($B294,Table5[],6,FALSE)))))</f>
        <v>Related Elements: [Credit Funding Rate], [Noncredit Funding Rate], [CDCP Funding Rate], [Noncredit Incarcerated Funding Rate]</v>
      </c>
      <c r="M294" t="s">
        <v>23</v>
      </c>
      <c r="P294" t="s">
        <v>24</v>
      </c>
      <c r="S294" s="89"/>
    </row>
    <row r="295" spans="1:19" x14ac:dyDescent="0.25">
      <c r="A295" s="84">
        <v>287</v>
      </c>
      <c r="B295" s="3" t="s">
        <v>311</v>
      </c>
      <c r="C295" s="78" t="str">
        <f>IF(IFERROR(VLOOKUP('Unified Metrics'!B295,Table1[],1,FALSE),"")="","","X")</f>
        <v/>
      </c>
      <c r="D295" s="78" t="str">
        <f>IF(IFERROR(VLOOKUP('Unified Metrics'!B295,Table2[],1,FALSE),"")="","","X")</f>
        <v>X</v>
      </c>
      <c r="E295" s="78" t="str">
        <f>IF(IFERROR(VLOOKUP('Unified Metrics'!B295,Table3[],1,FALSE),"")="","","X")</f>
        <v>X</v>
      </c>
      <c r="F295" s="78" t="str">
        <f>IF(IFERROR(VLOOKUP('Unified Metrics'!B295,Table4[],1,FALSE),"")="","","X")</f>
        <v>X</v>
      </c>
      <c r="G295" s="78" t="str">
        <f>IF(IFERROR(VLOOKUP('Unified Metrics'!B295,Table5[],1,FALSE),"")="","","X")</f>
        <v/>
      </c>
      <c r="H295" s="5" t="str">
        <f>IF(C295="X",VLOOKUP(B295,Table1[],2,FALSE),IF(D295="X",VLOOKUP(B295,Table2[],2,FALSE),IF(E295="X",VLOOKUP(B295,Table3[],2,FALSE),IF(F295="X",VLOOKUP(B295,Table4[],2,FALSE),VLOOKUP(B295,Table5[],2,FALSE)))))</f>
        <v>TBD</v>
      </c>
      <c r="I295" s="5" t="str">
        <f>IF($C295="X",VLOOKUP($B295,Table1[],3,FALSE),IF($D295="X",VLOOKUP($B295,Table2[],3,FALSE),IF($E295="X",VLOOKUP($B295,Table3[],3,FALSE),IF($F295="X",VLOOKUP($B295,Table4[],3,FALSE),VLOOKUP($B295,Table5[],3,FALSE)))))</f>
        <v>TBD</v>
      </c>
      <c r="J295" s="5" t="str">
        <f>IF($C295="X",VLOOKUP($B295,Table1[],4,FALSE),IF($D295="X",VLOOKUP($B295,Table2[],4,FALSE),IF($E295="X",VLOOKUP($B295,Table3[],4,FALSE),IF($F295="X",VLOOKUP($B295,Table4[],4,FALSE),VLOOKUP($B295,Table5[],4,FALSE)))))</f>
        <v>TBD</v>
      </c>
      <c r="K295" s="5" t="str">
        <f>IF($C295="X",VLOOKUP($B295,Table1[],5,FALSE),IF($D295="X",VLOOKUP($B295,Table2[],5,FALSE),IF($E295="X",VLOOKUP($B295,Table3[],5,FALSE),IF($F295="X",VLOOKUP($B295,Table4[],5,FALSE),VLOOKUP($B295,Table5[],5,FALSE)))))</f>
        <v>TBD</v>
      </c>
      <c r="L295" s="5" t="str">
        <f>IF($C295="X",VLOOKUP($B295,Table1[],6,FALSE),IF($D295="X",VLOOKUP($B295,Table2[],6,FALSE),IF($E295="X",VLOOKUP($B295,Table3[],6,FALSE),IF($F295="X",VLOOKUP($B295,Table4[],6,FALSE),VLOOKUP($B295,Table5[],6,FALSE)))))</f>
        <v>TBD</v>
      </c>
    </row>
    <row r="296" spans="1:19" ht="105" x14ac:dyDescent="0.25">
      <c r="A296" s="84">
        <v>288</v>
      </c>
      <c r="B296" s="3" t="s">
        <v>312</v>
      </c>
      <c r="C296" s="78" t="str">
        <f>IF(IFERROR(VLOOKUP('Unified Metrics'!B296,Table1[],1,FALSE),"")="","","X")</f>
        <v>X</v>
      </c>
      <c r="D296" s="78" t="str">
        <f>IF(IFERROR(VLOOKUP('Unified Metrics'!B296,Table2[],1,FALSE),"")="","","X")</f>
        <v>X</v>
      </c>
      <c r="E296" s="78" t="str">
        <f>IF(IFERROR(VLOOKUP('Unified Metrics'!B296,Table3[],1,FALSE),"")="","","X")</f>
        <v>X</v>
      </c>
      <c r="F296" s="78" t="str">
        <f>IF(IFERROR(VLOOKUP('Unified Metrics'!B296,Table4[],1,FALSE),"")="","","X")</f>
        <v/>
      </c>
      <c r="G296" s="78" t="str">
        <f>IF(IFERROR(VLOOKUP('Unified Metrics'!B296,Table5[],1,FALSE),"")="","","X")</f>
        <v>X</v>
      </c>
      <c r="H296" s="5" t="str">
        <f>IF(C296="X",VLOOKUP(B296,Table1[],2,FALSE),IF(D296="X",VLOOKUP(B296,Table2[],2,FALSE),IF(E296="X",VLOOKUP(B296,Table3[],2,FALSE),IF(F296="X",VLOOKUP(B296,Table4[],2,FALSE),VLOOKUP(B296,Table5[],2,FALSE)))))</f>
        <v>The Country of Birth for a student.</v>
      </c>
      <c r="I296" s="5" t="str">
        <f>IF($C296="X",VLOOKUP($B296,Table1[],3,FALSE),IF($D296="X",VLOOKUP($B296,Table2[],3,FALSE),IF($E296="X",VLOOKUP($B296,Table3[],3,FALSE),IF($F296="X",VLOOKUP($B296,Table4[],3,FALSE),VLOOKUP($B296,Table5[],3,FALSE)))))</f>
        <v>[N/A]</v>
      </c>
      <c r="J296" s="5" t="str">
        <f>IF($C296="X",VLOOKUP($B296,Table1[],4,FALSE),IF($D296="X",VLOOKUP($B296,Table2[],4,FALSE),IF($E296="X",VLOOKUP($B296,Table3[],4,FALSE),IF($F296="X",VLOOKUP($B296,Table4[],4,FALSE),VLOOKUP($B296,Table5[],4,FALSE)))))</f>
        <v xml:space="preserve">     • United Arab Emerates
     • United Kingdom
     • United States of America
     • etc...
</v>
      </c>
      <c r="K296" s="5" t="str">
        <f>IF($C296="X",VLOOKUP($B296,Table1[],5,FALSE),IF($D296="X",VLOOKUP($B296,Table2[],5,FALSE),IF($E296="X",VLOOKUP($B296,Table3[],5,FALSE),IF($F296="X",VLOOKUP($B296,Table4[],5,FALSE),VLOOKUP($B296,Table5[],5,FALSE)))))</f>
        <v>NOTES ON USING THIS ELEMENT: SRFM = Student Reported Functional Measure. This value is reflected as reported by the student and has not been independently evaluated or verified.</v>
      </c>
      <c r="L296" s="5" t="str">
        <f>IF($C296="X",VLOOKUP($B296,Table1[],6,FALSE),IF($D296="X",VLOOKUP($B296,Table2[],6,FALSE),IF($E296="X",VLOOKUP($B296,Table3[],6,FALSE),IF($F296="X",VLOOKUP($B296,Table4[],6,FALSE),VLOOKUP($B296,Table5[],6,FALSE)))))</f>
        <v>[N/A]</v>
      </c>
      <c r="M296" t="s">
        <v>37</v>
      </c>
      <c r="P296" t="s">
        <v>24</v>
      </c>
      <c r="S296" s="89"/>
    </row>
    <row r="297" spans="1:19" ht="105" x14ac:dyDescent="0.25">
      <c r="A297" s="84">
        <v>289</v>
      </c>
      <c r="B297" s="3" t="s">
        <v>313</v>
      </c>
      <c r="C297" s="78" t="str">
        <f>IF(IFERROR(VLOOKUP('Unified Metrics'!B297,Table1[],1,FALSE),"")="","","X")</f>
        <v>X</v>
      </c>
      <c r="D297" s="78" t="str">
        <f>IF(IFERROR(VLOOKUP('Unified Metrics'!B297,Table2[],1,FALSE),"")="","","X")</f>
        <v>X</v>
      </c>
      <c r="E297" s="78" t="str">
        <f>IF(IFERROR(VLOOKUP('Unified Metrics'!B297,Table3[],1,FALSE),"")="","","X")</f>
        <v>X</v>
      </c>
      <c r="F297" s="78" t="str">
        <f>IF(IFERROR(VLOOKUP('Unified Metrics'!B297,Table4[],1,FALSE),"")="","","X")</f>
        <v/>
      </c>
      <c r="G297" s="78" t="str">
        <f>IF(IFERROR(VLOOKUP('Unified Metrics'!B297,Table5[],1,FALSE),"")="","","X")</f>
        <v>X</v>
      </c>
      <c r="H297" s="5" t="str">
        <f>IF(C297="X",VLOOKUP(B297,Table1[],2,FALSE),IF(D297="X",VLOOKUP(B297,Table2[],2,FALSE),IF(E297="X",VLOOKUP(B297,Table3[],2,FALSE),IF(F297="X",VLOOKUP(B297,Table4[],2,FALSE),VLOOKUP(B297,Table5[],2,FALSE)))))</f>
        <v>Is the student a native English speaker?</v>
      </c>
      <c r="I297" s="5" t="str">
        <f>IF($C297="X",VLOOKUP($B297,Table1[],3,FALSE),IF($D297="X",VLOOKUP($B297,Table2[],3,FALSE),IF($E297="X",VLOOKUP($B297,Table3[],3,FALSE),IF($F297="X",VLOOKUP($B297,Table4[],3,FALSE),VLOOKUP($B297,Table5[],3,FALSE)))))</f>
        <v>[N/A]</v>
      </c>
      <c r="J297" s="5" t="str">
        <f>IF($C297="X",VLOOKUP($B297,Table1[],4,FALSE),IF($D297="X",VLOOKUP($B297,Table2[],4,FALSE),IF($E297="X",VLOOKUP($B297,Table3[],4,FALSE),IF($F297="X",VLOOKUP($B297,Table4[],4,FALSE),VLOOKUP($B297,Table5[],4,FALSE)))))</f>
        <v xml:space="preserve">     • Y = Yes
     • N = No
     • NULL = Unknown, Not Available</v>
      </c>
      <c r="K297" s="5" t="str">
        <f>IF($C297="X",VLOOKUP($B297,Table1[],5,FALSE),IF($D297="X",VLOOKUP($B297,Table2[],5,FALSE),IF($E297="X",VLOOKUP($B297,Table3[],5,FALSE),IF($F297="X",VLOOKUP($B297,Table4[],5,FALSE),VLOOKUP($B297,Table5[],5,FALSE)))))</f>
        <v>NOTES ON USING THIS ELEMENT: SRFM = Student Reported Functional Measure. This value is reflected as reported by the student and has not been independently evaluated or verified.</v>
      </c>
      <c r="L297" s="5" t="str">
        <f>IF($C297="X",VLOOKUP($B297,Table1[],6,FALSE),IF($D297="X",VLOOKUP($B297,Table2[],6,FALSE),IF($E297="X",VLOOKUP($B297,Table3[],6,FALSE),IF($F297="X",VLOOKUP($B297,Table4[],6,FALSE),VLOOKUP($B297,Table5[],6,FALSE)))))</f>
        <v>[N/A]</v>
      </c>
      <c r="M297" t="s">
        <v>37</v>
      </c>
      <c r="P297" t="s">
        <v>24</v>
      </c>
      <c r="S297" s="89"/>
    </row>
    <row r="298" spans="1:19" x14ac:dyDescent="0.25">
      <c r="A298" s="84">
        <v>290</v>
      </c>
      <c r="B298" s="3" t="s">
        <v>314</v>
      </c>
      <c r="C298" s="78" t="str">
        <f>IF(IFERROR(VLOOKUP('Unified Metrics'!B298,Table1[],1,FALSE),"")="","","X")</f>
        <v>X</v>
      </c>
      <c r="D298" s="78" t="str">
        <f>IF(IFERROR(VLOOKUP('Unified Metrics'!B298,Table2[],1,FALSE),"")="","","X")</f>
        <v>X</v>
      </c>
      <c r="E298" s="78" t="str">
        <f>IF(IFERROR(VLOOKUP('Unified Metrics'!B298,Table3[],1,FALSE),"")="","","X")</f>
        <v>X</v>
      </c>
      <c r="F298" s="78" t="str">
        <f>IF(IFERROR(VLOOKUP('Unified Metrics'!B298,Table4[],1,FALSE),"")="","","X")</f>
        <v/>
      </c>
      <c r="G298" s="78" t="str">
        <f>IF(IFERROR(VLOOKUP('Unified Metrics'!B298,Table5[],1,FALSE),"")="","","X")</f>
        <v>X</v>
      </c>
      <c r="H298" s="5" t="str">
        <f>IF(C298="X",VLOOKUP(B298,Table1[],2,FALSE),IF(D298="X",VLOOKUP(B298,Table2[],2,FALSE),IF(E298="X",VLOOKUP(B298,Table3[],2,FALSE),IF(F298="X",VLOOKUP(B298,Table4[],2,FALSE),VLOOKUP(B298,Table5[],2,FALSE)))))</f>
        <v>The education level of the student's Father</v>
      </c>
      <c r="I298" s="5" t="str">
        <f>IF($C298="X",VLOOKUP($B298,Table1[],3,FALSE),IF($D298="X",VLOOKUP($B298,Table2[],3,FALSE),IF($E298="X",VLOOKUP($B298,Table3[],3,FALSE),IF($F298="X",VLOOKUP($B298,Table4[],3,FALSE),VLOOKUP($B298,Table5[],3,FALSE)))))</f>
        <v>TBD</v>
      </c>
      <c r="J298" s="5" t="str">
        <f>IF($C298="X",VLOOKUP($B298,Table1[],4,FALSE),IF($D298="X",VLOOKUP($B298,Table2[],4,FALSE),IF($E298="X",VLOOKUP($B298,Table3[],4,FALSE),IF($F298="X",VLOOKUP($B298,Table4[],4,FALSE),VLOOKUP($B298,Table5[],4,FALSE)))))</f>
        <v>TBD</v>
      </c>
      <c r="K298" s="5" t="str">
        <f>IF($C298="X",VLOOKUP($B298,Table1[],5,FALSE),IF($D298="X",VLOOKUP($B298,Table2[],5,FALSE),IF($E298="X",VLOOKUP($B298,Table3[],5,FALSE),IF($F298="X",VLOOKUP($B298,Table4[],5,FALSE),VLOOKUP($B298,Table5[],5,FALSE)))))</f>
        <v>TBD</v>
      </c>
      <c r="L298" s="5" t="str">
        <f>IF($C298="X",VLOOKUP($B298,Table1[],6,FALSE),IF($D298="X",VLOOKUP($B298,Table2[],6,FALSE),IF($E298="X",VLOOKUP($B298,Table3[],6,FALSE),IF($F298="X",VLOOKUP($B298,Table4[],6,FALSE),VLOOKUP($B298,Table5[],6,FALSE)))))</f>
        <v>TBD</v>
      </c>
      <c r="M298" t="s">
        <v>37</v>
      </c>
      <c r="P298" t="s">
        <v>24</v>
      </c>
      <c r="S298" s="89"/>
    </row>
    <row r="299" spans="1:19" ht="45" x14ac:dyDescent="0.25">
      <c r="A299" s="84">
        <v>291</v>
      </c>
      <c r="B299" s="3" t="s">
        <v>315</v>
      </c>
      <c r="C299" s="78" t="str">
        <f>IF(IFERROR(VLOOKUP('Unified Metrics'!B299,Table1[],1,FALSE),"")="","","X")</f>
        <v>X</v>
      </c>
      <c r="D299" s="78" t="str">
        <f>IF(IFERROR(VLOOKUP('Unified Metrics'!B299,Table2[],1,FALSE),"")="","","X")</f>
        <v>X</v>
      </c>
      <c r="E299" s="78" t="str">
        <f>IF(IFERROR(VLOOKUP('Unified Metrics'!B299,Table3[],1,FALSE),"")="","","X")</f>
        <v>X</v>
      </c>
      <c r="F299" s="78" t="str">
        <f>IF(IFERROR(VLOOKUP('Unified Metrics'!B299,Table4[],1,FALSE),"")="","","X")</f>
        <v/>
      </c>
      <c r="G299" s="78" t="str">
        <f>IF(IFERROR(VLOOKUP('Unified Metrics'!B299,Table5[],1,FALSE),"")="","","X")</f>
        <v>X</v>
      </c>
      <c r="H299" s="5" t="str">
        <f>IF(C299="X",VLOOKUP(B299,Table1[],2,FALSE),IF(D299="X",VLOOKUP(B299,Table2[],2,FALSE),IF(E299="X",VLOOKUP(B299,Table3[],2,FALSE),IF(F299="X",VLOOKUP(B299,Table4[],2,FALSE),VLOOKUP(B299,Table5[],2,FALSE)))))</f>
        <v>Student has declared that they are the first generation to enter higher education</v>
      </c>
      <c r="I299" s="5" t="str">
        <f>IF($C299="X",VLOOKUP($B299,Table1[],3,FALSE),IF($D299="X",VLOOKUP($B299,Table2[],3,FALSE),IF($E299="X",VLOOKUP($B299,Table3[],3,FALSE),IF($F299="X",VLOOKUP($B299,Table4[],3,FALSE),VLOOKUP($B299,Table5[],3,FALSE)))))</f>
        <v>[N/A]</v>
      </c>
      <c r="J299" s="5" t="str">
        <f>IF($C299="X",VLOOKUP($B299,Table1[],4,FALSE),IF($D299="X",VLOOKUP($B299,Table2[],4,FALSE),IF($E299="X",VLOOKUP($B299,Table3[],4,FALSE),IF($F299="X",VLOOKUP($B299,Table4[],4,FALSE),VLOOKUP($B299,Table5[],4,FALSE)))))</f>
        <v xml:space="preserve">     • Yes
     • No
     • Unknown</v>
      </c>
      <c r="K299" s="5" t="str">
        <f>IF($C299="X",VLOOKUP($B299,Table1[],5,FALSE),IF($D299="X",VLOOKUP($B299,Table2[],5,FALSE),IF($E299="X",VLOOKUP($B299,Table3[],5,FALSE),IF($F299="X",VLOOKUP($B299,Table4[],5,FALSE),VLOOKUP($B299,Table5[],5,FALSE)))))</f>
        <v>[N/A]</v>
      </c>
      <c r="L299" s="5" t="str">
        <f>IF($C299="X",VLOOKUP($B299,Table1[],6,FALSE),IF($D299="X",VLOOKUP($B299,Table2[],6,FALSE),IF($E299="X",VLOOKUP($B299,Table3[],6,FALSE),IF($F299="X",VLOOKUP($B299,Table4[],6,FALSE),VLOOKUP($B299,Table5[],6,FALSE)))))</f>
        <v>[N/A]</v>
      </c>
      <c r="M299" t="s">
        <v>37</v>
      </c>
      <c r="P299" t="s">
        <v>24</v>
      </c>
      <c r="S299" s="89"/>
    </row>
    <row r="300" spans="1:19" ht="105" x14ac:dyDescent="0.25">
      <c r="A300" s="84">
        <v>292</v>
      </c>
      <c r="B300" s="3" t="s">
        <v>316</v>
      </c>
      <c r="C300" s="78" t="str">
        <f>IF(IFERROR(VLOOKUP('Unified Metrics'!B300,Table1[],1,FALSE),"")="","","X")</f>
        <v>X</v>
      </c>
      <c r="D300" s="78" t="str">
        <f>IF(IFERROR(VLOOKUP('Unified Metrics'!B300,Table2[],1,FALSE),"")="","","X")</f>
        <v>X</v>
      </c>
      <c r="E300" s="78" t="str">
        <f>IF(IFERROR(VLOOKUP('Unified Metrics'!B300,Table3[],1,FALSE),"")="","","X")</f>
        <v>X</v>
      </c>
      <c r="F300" s="78" t="str">
        <f>IF(IFERROR(VLOOKUP('Unified Metrics'!B300,Table4[],1,FALSE),"")="","","X")</f>
        <v/>
      </c>
      <c r="G300" s="78" t="str">
        <f>IF(IFERROR(VLOOKUP('Unified Metrics'!B300,Table5[],1,FALSE),"")="","","X")</f>
        <v>X</v>
      </c>
      <c r="H300" s="5" t="str">
        <f>IF(C300="X",VLOOKUP(B300,Table1[],2,FALSE),IF(D300="X",VLOOKUP(B300,Table2[],2,FALSE),IF(E300="X",VLOOKUP(B300,Table3[],2,FALSE),IF(F300="X",VLOOKUP(B300,Table4[],2,FALSE),VLOOKUP(B300,Table5[],2,FALSE)))))</f>
        <v>GED indicates if a student self-identified as having earned a General Educational Development (GED) certificate prior to registering at RSCCD.</v>
      </c>
      <c r="I300" s="5" t="str">
        <f>IF($C300="X",VLOOKUP($B300,Table1[],3,FALSE),IF($D300="X",VLOOKUP($B300,Table2[],3,FALSE),IF($E300="X",VLOOKUP($B300,Table3[],3,FALSE),IF($F300="X",VLOOKUP($B300,Table4[],3,FALSE),VLOOKUP($B300,Table5[],3,FALSE)))))</f>
        <v>[N/A]</v>
      </c>
      <c r="J300" s="5" t="str">
        <f>IF($C300="X",VLOOKUP($B300,Table1[],4,FALSE),IF($D300="X",VLOOKUP($B300,Table2[],4,FALSE),IF($E300="X",VLOOKUP($B300,Table3[],4,FALSE),IF($F300="X",VLOOKUP($B300,Table4[],4,FALSE),VLOOKUP($B300,Table5[],4,FALSE)))))</f>
        <v xml:space="preserve">     • Y = Yes
     • N = No
     • NULL = Unknown, Not Available</v>
      </c>
      <c r="K300" s="5" t="str">
        <f>IF($C300="X",VLOOKUP($B300,Table1[],5,FALSE),IF($D300="X",VLOOKUP($B300,Table2[],5,FALSE),IF($E300="X",VLOOKUP($B300,Table3[],5,FALSE),IF($F300="X",VLOOKUP($B300,Table4[],5,FALSE),VLOOKUP($B300,Table5[],5,FALSE)))))</f>
        <v>NOTES ON USING THIS ELEMENT: SRFM = Student Reported Functional Measure. This value is reflected as reported by the student and has not been independently evaluated or verified.</v>
      </c>
      <c r="L300" s="5" t="str">
        <f>IF($C300="X",VLOOKUP($B300,Table1[],6,FALSE),IF($D300="X",VLOOKUP($B300,Table2[],6,FALSE),IF($E300="X",VLOOKUP($B300,Table3[],6,FALSE),IF($F300="X",VLOOKUP($B300,Table4[],6,FALSE),VLOOKUP($B300,Table5[],6,FALSE)))))</f>
        <v>[N/A]</v>
      </c>
      <c r="M300" t="s">
        <v>37</v>
      </c>
      <c r="P300" t="s">
        <v>24</v>
      </c>
      <c r="S300" s="89"/>
    </row>
    <row r="301" spans="1:19" ht="105" x14ac:dyDescent="0.25">
      <c r="A301" s="84">
        <v>293</v>
      </c>
      <c r="B301" s="3" t="s">
        <v>317</v>
      </c>
      <c r="C301" s="78" t="str">
        <f>IF(IFERROR(VLOOKUP('Unified Metrics'!B301,Table1[],1,FALSE),"")="","","X")</f>
        <v>X</v>
      </c>
      <c r="D301" s="78" t="str">
        <f>IF(IFERROR(VLOOKUP('Unified Metrics'!B301,Table2[],1,FALSE),"")="","","X")</f>
        <v>X</v>
      </c>
      <c r="E301" s="78" t="str">
        <f>IF(IFERROR(VLOOKUP('Unified Metrics'!B301,Table3[],1,FALSE),"")="","","X")</f>
        <v>X</v>
      </c>
      <c r="F301" s="78" t="str">
        <f>IF(IFERROR(VLOOKUP('Unified Metrics'!B301,Table4[],1,FALSE),"")="","","X")</f>
        <v/>
      </c>
      <c r="G301" s="78" t="str">
        <f>IF(IFERROR(VLOOKUP('Unified Metrics'!B301,Table5[],1,FALSE),"")="","","X")</f>
        <v>X</v>
      </c>
      <c r="H301" s="5" t="str">
        <f>IF(C301="X",VLOOKUP(B301,Table1[],2,FALSE),IF(D301="X",VLOOKUP(B301,Table2[],2,FALSE),IF(E301="X",VLOOKUP(B301,Table3[],2,FALSE),IF(F301="X",VLOOKUP(B301,Table4[],2,FALSE),VLOOKUP(B301,Table5[],2,FALSE)))))</f>
        <v>High School Diploma indicates if a student self-identified as having earned a high school diploma prior to registering at RSCCD.</v>
      </c>
      <c r="I301" s="5" t="str">
        <f>IF($C301="X",VLOOKUP($B301,Table1[],3,FALSE),IF($D301="X",VLOOKUP($B301,Table2[],3,FALSE),IF($E301="X",VLOOKUP($B301,Table3[],3,FALSE),IF($F301="X",VLOOKUP($B301,Table4[],3,FALSE),VLOOKUP($B301,Table5[],3,FALSE)))))</f>
        <v>[N/A]</v>
      </c>
      <c r="J301" s="5" t="str">
        <f>IF($C301="X",VLOOKUP($B301,Table1[],4,FALSE),IF($D301="X",VLOOKUP($B301,Table2[],4,FALSE),IF($E301="X",VLOOKUP($B301,Table3[],4,FALSE),IF($F301="X",VLOOKUP($B301,Table4[],4,FALSE),VLOOKUP($B301,Table5[],4,FALSE)))))</f>
        <v xml:space="preserve">     • Y = Yes
     • N = No
     • NULL = Unknown, Not Available</v>
      </c>
      <c r="K301" s="5" t="str">
        <f>IF($C301="X",VLOOKUP($B301,Table1[],5,FALSE),IF($D301="X",VLOOKUP($B301,Table2[],5,FALSE),IF($E301="X",VLOOKUP($B301,Table3[],5,FALSE),IF($F301="X",VLOOKUP($B301,Table4[],5,FALSE),VLOOKUP($B301,Table5[],5,FALSE)))))</f>
        <v>NOTES ON USING THIS ELEMENT: SRFM = Student Reported Functional Measure. This value is reflected as reported by the student and has not been independently evaluated or verified.</v>
      </c>
      <c r="L301" s="5" t="str">
        <f>IF($C301="X",VLOOKUP($B301,Table1[],6,FALSE),IF($D301="X",VLOOKUP($B301,Table2[],6,FALSE),IF($E301="X",VLOOKUP($B301,Table3[],6,FALSE),IF($F301="X",VLOOKUP($B301,Table4[],6,FALSE),VLOOKUP($B301,Table5[],6,FALSE)))))</f>
        <v>[N/A]</v>
      </c>
      <c r="M301" t="s">
        <v>37</v>
      </c>
      <c r="P301" t="s">
        <v>24</v>
      </c>
      <c r="S301" s="89"/>
    </row>
    <row r="302" spans="1:19" ht="90" x14ac:dyDescent="0.25">
      <c r="A302" s="84">
        <v>294</v>
      </c>
      <c r="B302" s="3" t="s">
        <v>318</v>
      </c>
      <c r="C302" s="78" t="str">
        <f>IF(IFERROR(VLOOKUP('Unified Metrics'!B302,Table1[],1,FALSE),"")="","","X")</f>
        <v>X</v>
      </c>
      <c r="D302" s="78" t="str">
        <f>IF(IFERROR(VLOOKUP('Unified Metrics'!B302,Table2[],1,FALSE),"")="","","X")</f>
        <v>X</v>
      </c>
      <c r="E302" s="78" t="str">
        <f>IF(IFERROR(VLOOKUP('Unified Metrics'!B302,Table3[],1,FALSE),"")="","","X")</f>
        <v>X</v>
      </c>
      <c r="F302" s="78" t="str">
        <f>IF(IFERROR(VLOOKUP('Unified Metrics'!B302,Table4[],1,FALSE),"")="","","X")</f>
        <v/>
      </c>
      <c r="G302" s="78" t="str">
        <f>IF(IFERROR(VLOOKUP('Unified Metrics'!B302,Table5[],1,FALSE),"")="","","X")</f>
        <v>X</v>
      </c>
      <c r="H302" s="5" t="str">
        <f>IF(C302="X",VLOOKUP(B302,Table1[],2,FALSE),IF(D302="X",VLOOKUP(B302,Table2[],2,FALSE),IF(E302="X",VLOOKUP(B302,Table3[],2,FALSE),IF(F302="X",VLOOKUP(B302,Table4[],2,FALSE),VLOOKUP(B302,Table5[],2,FALSE)))))</f>
        <v>High School Name is the name of the high school for any student who has reported this information on their application.</v>
      </c>
      <c r="I302" s="5" t="str">
        <f>IF($C302="X",VLOOKUP($B302,Table1[],3,FALSE),IF($D302="X",VLOOKUP($B302,Table2[],3,FALSE),IF($E302="X",VLOOKUP($B302,Table3[],3,FALSE),IF($F302="X",VLOOKUP($B302,Table4[],3,FALSE),VLOOKUP($B302,Table5[],3,FALSE)))))</f>
        <v>[N/A]</v>
      </c>
      <c r="J302" s="5" t="str">
        <f>IF($C302="X",VLOOKUP($B302,Table1[],4,FALSE),IF($D302="X",VLOOKUP($B302,Table2[],4,FALSE),IF($E302="X",VLOOKUP($B302,Table3[],4,FALSE),IF($F302="X",VLOOKUP($B302,Table4[],4,FALSE),VLOOKUP($B302,Table5[],4,FALSE)))))</f>
        <v xml:space="preserve">     • [High School Name]: If present, this is the High School for which students in the selected data set have stated that they originated.
     • (Blank): Students who have not provided a High School in the selected data</v>
      </c>
      <c r="K302" s="5" t="str">
        <f>IF($C302="X",VLOOKUP($B302,Table1[],5,FALSE),IF($D302="X",VLOOKUP($B302,Table2[],5,FALSE),IF($E302="X",VLOOKUP($B302,Table3[],5,FALSE),IF($F302="X",VLOOKUP($B302,Table4[],5,FALSE),VLOOKUP($B302,Table5[],5,FALSE)))))</f>
        <v>NOTES ON USING THIS ELEMENT: This is a Self-Reported Functional Measure (SRFM) and is identified using data that is collected directly from students.</v>
      </c>
      <c r="L302" s="5" t="str">
        <f>IF($C302="X",VLOOKUP($B302,Table1[],6,FALSE),IF($D302="X",VLOOKUP($B302,Table2[],6,FALSE),IF($E302="X",VLOOKUP($B302,Table3[],6,FALSE),IF($F302="X",VLOOKUP($B302,Table4[],6,FALSE),VLOOKUP($B302,Table5[],6,FALSE)))))</f>
        <v>[N/A]</v>
      </c>
      <c r="M302" t="s">
        <v>37</v>
      </c>
      <c r="P302" t="s">
        <v>24</v>
      </c>
      <c r="S302" s="89"/>
    </row>
    <row r="303" spans="1:19" ht="105" x14ac:dyDescent="0.25">
      <c r="A303" s="84">
        <v>295</v>
      </c>
      <c r="B303" s="3" t="s">
        <v>319</v>
      </c>
      <c r="C303" s="78" t="str">
        <f>IF(IFERROR(VLOOKUP('Unified Metrics'!B303,Table1[],1,FALSE),"")="","","X")</f>
        <v>X</v>
      </c>
      <c r="D303" s="78" t="str">
        <f>IF(IFERROR(VLOOKUP('Unified Metrics'!B303,Table2[],1,FALSE),"")="","","X")</f>
        <v>X</v>
      </c>
      <c r="E303" s="78" t="str">
        <f>IF(IFERROR(VLOOKUP('Unified Metrics'!B303,Table3[],1,FALSE),"")="","","X")</f>
        <v>X</v>
      </c>
      <c r="F303" s="78" t="str">
        <f>IF(IFERROR(VLOOKUP('Unified Metrics'!B303,Table4[],1,FALSE),"")="","","X")</f>
        <v/>
      </c>
      <c r="G303" s="78" t="str">
        <f>IF(IFERROR(VLOOKUP('Unified Metrics'!B303,Table5[],1,FALSE),"")="","","X")</f>
        <v>X</v>
      </c>
      <c r="H303" s="5" t="str">
        <f>IF(C303="X",VLOOKUP(B303,Table1[],2,FALSE),IF(D303="X",VLOOKUP(B303,Table2[],2,FALSE),IF(E303="X",VLOOKUP(B303,Table3[],2,FALSE),IF(F303="X",VLOOKUP(B303,Table4[],2,FALSE),VLOOKUP(B303,Table5[],2,FALSE)))))</f>
        <v>The highest certificate or degree the student has been awarded.</v>
      </c>
      <c r="I303" s="5" t="str">
        <f>IF($C303="X",VLOOKUP($B303,Table1[],3,FALSE),IF($D303="X",VLOOKUP($B303,Table2[],3,FALSE),IF($E303="X",VLOOKUP($B303,Table3[],3,FALSE),IF($F303="X",VLOOKUP($B303,Table4[],3,FALSE),VLOOKUP($B303,Table5[],3,FALSE)))))</f>
        <v>[N/A]</v>
      </c>
      <c r="J303" s="5" t="str">
        <f>IF($C303="X",VLOOKUP($B303,Table1[],4,FALSE),IF($D303="X",VLOOKUP($B303,Table2[],4,FALSE),IF($E303="X",VLOOKUP($B303,Table3[],4,FALSE),IF($F303="X",VLOOKUP($B303,Table4[],4,FALSE),VLOOKUP($B303,Table5[],4,FALSE)))))</f>
        <v xml:space="preserve">     • Certificate
     • Associate
     • Bachelor
     • Master
     • Doctorate
     • Post-Doctorate
     • NULL = Unknown, Not Available</v>
      </c>
      <c r="K303" s="5" t="str">
        <f>IF($C303="X",VLOOKUP($B303,Table1[],5,FALSE),IF($D303="X",VLOOKUP($B303,Table2[],5,FALSE),IF($E303="X",VLOOKUP($B303,Table3[],5,FALSE),IF($F303="X",VLOOKUP($B303,Table4[],5,FALSE),VLOOKUP($B303,Table5[],5,FALSE)))))</f>
        <v>NOTES ON USING THIS ELEMENT: SRFM = Student Reported Functional Measure. This value is reflected as reported by the student and has not been independently evaluated or verified.</v>
      </c>
      <c r="L303" s="5" t="str">
        <f>IF($C303="X",VLOOKUP($B303,Table1[],6,FALSE),IF($D303="X",VLOOKUP($B303,Table2[],6,FALSE),IF($E303="X",VLOOKUP($B303,Table3[],6,FALSE),IF($F303="X",VLOOKUP($B303,Table4[],6,FALSE),VLOOKUP($B303,Table5[],6,FALSE)))))</f>
        <v>[N/A]</v>
      </c>
      <c r="M303" t="s">
        <v>37</v>
      </c>
      <c r="P303" t="s">
        <v>24</v>
      </c>
      <c r="S303" s="89"/>
    </row>
    <row r="304" spans="1:19" x14ac:dyDescent="0.25">
      <c r="A304" s="84">
        <v>296</v>
      </c>
      <c r="B304" s="3" t="s">
        <v>320</v>
      </c>
      <c r="C304" s="78" t="str">
        <f>IF(IFERROR(VLOOKUP('Unified Metrics'!B304,Table1[],1,FALSE),"")="","","X")</f>
        <v>X</v>
      </c>
      <c r="D304" s="78" t="str">
        <f>IF(IFERROR(VLOOKUP('Unified Metrics'!B304,Table2[],1,FALSE),"")="","","X")</f>
        <v>X</v>
      </c>
      <c r="E304" s="78" t="str">
        <f>IF(IFERROR(VLOOKUP('Unified Metrics'!B304,Table3[],1,FALSE),"")="","","X")</f>
        <v>X</v>
      </c>
      <c r="F304" s="78" t="str">
        <f>IF(IFERROR(VLOOKUP('Unified Metrics'!B304,Table4[],1,FALSE),"")="","","X")</f>
        <v/>
      </c>
      <c r="G304" s="78" t="str">
        <f>IF(IFERROR(VLOOKUP('Unified Metrics'!B304,Table5[],1,FALSE),"")="","","X")</f>
        <v>X</v>
      </c>
      <c r="H304" s="5" t="str">
        <f>IF(C304="X",VLOOKUP(B304,Table1[],2,FALSE),IF(D304="X",VLOOKUP(B304,Table2[],2,FALSE),IF(E304="X",VLOOKUP(B304,Table3[],2,FALSE),IF(F304="X",VLOOKUP(B304,Table4[],2,FALSE),VLOOKUP(B304,Table5[],2,FALSE)))))</f>
        <v>The education level of the student's Mother</v>
      </c>
      <c r="I304" s="5" t="str">
        <f>IF($C304="X",VLOOKUP($B304,Table1[],3,FALSE),IF($D304="X",VLOOKUP($B304,Table2[],3,FALSE),IF($E304="X",VLOOKUP($B304,Table3[],3,FALSE),IF($F304="X",VLOOKUP($B304,Table4[],3,FALSE),VLOOKUP($B304,Table5[],3,FALSE)))))</f>
        <v>[N/A]</v>
      </c>
      <c r="J304" s="5" t="str">
        <f>IF($C304="X",VLOOKUP($B304,Table1[],4,FALSE),IF($D304="X",VLOOKUP($B304,Table2[],4,FALSE),IF($E304="X",VLOOKUP($B304,Table3[],4,FALSE),IF($F304="X",VLOOKUP($B304,Table4[],4,FALSE),VLOOKUP($B304,Table5[],4,FALSE)))))</f>
        <v>TBD</v>
      </c>
      <c r="K304" s="5" t="str">
        <f>IF($C304="X",VLOOKUP($B304,Table1[],5,FALSE),IF($D304="X",VLOOKUP($B304,Table2[],5,FALSE),IF($E304="X",VLOOKUP($B304,Table3[],5,FALSE),IF($F304="X",VLOOKUP($B304,Table4[],5,FALSE),VLOOKUP($B304,Table5[],5,FALSE)))))</f>
        <v>[N/A]</v>
      </c>
      <c r="L304" s="5" t="str">
        <f>IF($C304="X",VLOOKUP($B304,Table1[],6,FALSE),IF($D304="X",VLOOKUP($B304,Table2[],6,FALSE),IF($E304="X",VLOOKUP($B304,Table3[],6,FALSE),IF($F304="X",VLOOKUP($B304,Table4[],6,FALSE),VLOOKUP($B304,Table5[],6,FALSE)))))</f>
        <v>[N/A]</v>
      </c>
      <c r="M304" t="s">
        <v>37</v>
      </c>
      <c r="P304" t="s">
        <v>24</v>
      </c>
      <c r="S304" s="89"/>
    </row>
    <row r="305" spans="1:19" x14ac:dyDescent="0.25">
      <c r="A305" s="84">
        <v>297</v>
      </c>
      <c r="B305" s="3" t="s">
        <v>321</v>
      </c>
      <c r="C305" s="78" t="str">
        <f>IF(IFERROR(VLOOKUP('Unified Metrics'!B305,Table1[],1,FALSE),"")="","","X")</f>
        <v>X</v>
      </c>
      <c r="D305" s="78" t="str">
        <f>IF(IFERROR(VLOOKUP('Unified Metrics'!B305,Table2[],1,FALSE),"")="","","X")</f>
        <v>X</v>
      </c>
      <c r="E305" s="78" t="str">
        <f>IF(IFERROR(VLOOKUP('Unified Metrics'!B305,Table3[],1,FALSE),"")="","","X")</f>
        <v>X</v>
      </c>
      <c r="F305" s="78" t="str">
        <f>IF(IFERROR(VLOOKUP('Unified Metrics'!B305,Table4[],1,FALSE),"")="","","X")</f>
        <v/>
      </c>
      <c r="G305" s="78" t="str">
        <f>IF(IFERROR(VLOOKUP('Unified Metrics'!B305,Table5[],1,FALSE),"")="","","X")</f>
        <v>X</v>
      </c>
      <c r="H305" s="5" t="str">
        <f>IF(C305="X",VLOOKUP(B305,Table1[],2,FALSE),IF(D305="X",VLOOKUP(B305,Table2[],2,FALSE),IF(E305="X",VLOOKUP(B305,Table3[],2,FALSE),IF(F305="X",VLOOKUP(B305,Table4[],2,FALSE),VLOOKUP(B305,Table5[],2,FALSE)))))</f>
        <v>The current primary phone number for a student.</v>
      </c>
      <c r="I305" s="5" t="str">
        <f>IF($C305="X",VLOOKUP($B305,Table1[],3,FALSE),IF($D305="X",VLOOKUP($B305,Table2[],3,FALSE),IF($E305="X",VLOOKUP($B305,Table3[],3,FALSE),IF($F305="X",VLOOKUP($B305,Table4[],3,FALSE),VLOOKUP($B305,Table5[],3,FALSE)))))</f>
        <v>[N/A]</v>
      </c>
      <c r="J305" s="5" t="str">
        <f>IF($C305="X",VLOOKUP($B305,Table1[],4,FALSE),IF($D305="X",VLOOKUP($B305,Table2[],4,FALSE),IF($E305="X",VLOOKUP($B305,Table3[],4,FALSE),IF($F305="X",VLOOKUP($B305,Table4[],4,FALSE),VLOOKUP($B305,Table5[],4,FALSE)))))</f>
        <v>TBD</v>
      </c>
      <c r="K305" s="5" t="str">
        <f>IF($C305="X",VLOOKUP($B305,Table1[],5,FALSE),IF($D305="X",VLOOKUP($B305,Table2[],5,FALSE),IF($E305="X",VLOOKUP($B305,Table3[],5,FALSE),IF($F305="X",VLOOKUP($B305,Table4[],5,FALSE),VLOOKUP($B305,Table5[],5,FALSE)))))</f>
        <v>[N/A]</v>
      </c>
      <c r="L305" s="5" t="str">
        <f>IF($C305="X",VLOOKUP($B305,Table1[],6,FALSE),IF($D305="X",VLOOKUP($B305,Table2[],6,FALSE),IF($E305="X",VLOOKUP($B305,Table3[],6,FALSE),IF($F305="X",VLOOKUP($B305,Table4[],6,FALSE),VLOOKUP($B305,Table5[],6,FALSE)))))</f>
        <v>[N/A]</v>
      </c>
      <c r="M305" t="s">
        <v>37</v>
      </c>
      <c r="P305" t="s">
        <v>24</v>
      </c>
      <c r="S305" s="89"/>
    </row>
    <row r="306" spans="1:19" ht="120" x14ac:dyDescent="0.25">
      <c r="A306" s="84">
        <v>298</v>
      </c>
      <c r="B306" s="3" t="s">
        <v>322</v>
      </c>
      <c r="C306" s="78" t="str">
        <f>IF(IFERROR(VLOOKUP('Unified Metrics'!B306,Table1[],1,FALSE),"")="","","X")</f>
        <v>X</v>
      </c>
      <c r="D306" s="78" t="str">
        <f>IF(IFERROR(VLOOKUP('Unified Metrics'!B306,Table2[],1,FALSE),"")="","","X")</f>
        <v>X</v>
      </c>
      <c r="E306" s="78" t="str">
        <f>IF(IFERROR(VLOOKUP('Unified Metrics'!B306,Table3[],1,FALSE),"")="","","X")</f>
        <v>X</v>
      </c>
      <c r="F306" s="78" t="str">
        <f>IF(IFERROR(VLOOKUP('Unified Metrics'!B306,Table4[],1,FALSE),"")="","","X")</f>
        <v/>
      </c>
      <c r="G306" s="78" t="str">
        <f>IF(IFERROR(VLOOKUP('Unified Metrics'!B306,Table5[],1,FALSE),"")="","","X")</f>
        <v>X</v>
      </c>
      <c r="H306" s="5" t="str">
        <f>IF(C306="X",VLOOKUP(B306,Table1[],2,FALSE),IF(D306="X",VLOOKUP(B306,Table2[],2,FALSE),IF(E306="X",VLOOKUP(B306,Table3[],2,FALSE),IF(F306="X",VLOOKUP(B306,Table4[],2,FALSE),VLOOKUP(B306,Table5[],2,FALSE)))))</f>
        <v>Indicator of military service within the US Armed Forces.</v>
      </c>
      <c r="I306" s="5" t="str">
        <f>IF($C306="X",VLOOKUP($B306,Table1[],3,FALSE),IF($D306="X",VLOOKUP($B306,Table2[],3,FALSE),IF($E306="X",VLOOKUP($B306,Table3[],3,FALSE),IF($F306="X",VLOOKUP($B306,Table4[],3,FALSE),VLOOKUP($B306,Table5[],3,FALSE)))))</f>
        <v>[N/A]</v>
      </c>
      <c r="J306" s="5" t="str">
        <f>IF($C306="X",VLOOKUP($B306,Table1[],4,FALSE),IF($D306="X",VLOOKUP($B306,Table2[],4,FALSE),IF($E306="X",VLOOKUP($B306,Table3[],4,FALSE),IF($F306="X",VLOOKUP($B306,Table4[],4,FALSE),VLOOKUP($B306,Table5[],4,FALSE)))))</f>
        <v xml:space="preserve">     • No Military Service
     • Vietnam Era Veteran
     • Other Veteran
     • Active Reserve
     • Inactive Reserve
     • Retired
     • Active Duty
     • NULL = Uknown, Not Available</v>
      </c>
      <c r="K306" s="5" t="str">
        <f>IF($C306="X",VLOOKUP($B306,Table1[],5,FALSE),IF($D306="X",VLOOKUP($B306,Table2[],5,FALSE),IF($E306="X",VLOOKUP($B306,Table3[],5,FALSE),IF($F306="X",VLOOKUP($B306,Table4[],5,FALSE),VLOOKUP($B306,Table5[],5,FALSE)))))</f>
        <v>NOTES ON USING THIS ELEMENT: SRFM = Student Reported Functional Measure. This value is reflected as reported by the student and has not been independently evaluated or verified.</v>
      </c>
      <c r="L306" s="5" t="str">
        <f>IF($C306="X",VLOOKUP($B306,Table1[],6,FALSE),IF($D306="X",VLOOKUP($B306,Table2[],6,FALSE),IF($E306="X",VLOOKUP($B306,Table3[],6,FALSE),IF($F306="X",VLOOKUP($B306,Table4[],6,FALSE),VLOOKUP($B306,Table5[],6,FALSE)))))</f>
        <v>[N/A]</v>
      </c>
      <c r="M306" t="s">
        <v>37</v>
      </c>
      <c r="P306" t="s">
        <v>24</v>
      </c>
      <c r="S306" s="89"/>
    </row>
    <row r="307" spans="1:19" ht="409.5" x14ac:dyDescent="0.25">
      <c r="A307" s="84">
        <v>299</v>
      </c>
      <c r="B307" s="3" t="s">
        <v>323</v>
      </c>
      <c r="C307" s="78" t="str">
        <f>IF(IFERROR(VLOOKUP('Unified Metrics'!B307,Table1[],1,FALSE),"")="","","X")</f>
        <v>X</v>
      </c>
      <c r="D307" s="78" t="str">
        <f>IF(IFERROR(VLOOKUP('Unified Metrics'!B307,Table2[],1,FALSE),"")="","","X")</f>
        <v>X</v>
      </c>
      <c r="E307" s="78" t="str">
        <f>IF(IFERROR(VLOOKUP('Unified Metrics'!B307,Table3[],1,FALSE),"")="","","X")</f>
        <v>X</v>
      </c>
      <c r="F307" s="78" t="str">
        <f>IF(IFERROR(VLOOKUP('Unified Metrics'!B307,Table4[],1,FALSE),"")="","","X")</f>
        <v/>
      </c>
      <c r="G307" s="78" t="str">
        <f>IF(IFERROR(VLOOKUP('Unified Metrics'!B307,Table5[],1,FALSE),"")="","","X")</f>
        <v>X</v>
      </c>
      <c r="H307" s="5" t="str">
        <f>IF(C307="X",VLOOKUP(B307,Table1[],2,FALSE),IF(D307="X",VLOOKUP(B307,Table2[],2,FALSE),IF(E307="X",VLOOKUP(B307,Table3[],2,FALSE),IF(F307="X",VLOOKUP(B307,Table4[],2,FALSE),VLOOKUP(B307,Table5[],2,FALSE)))))</f>
        <v xml:space="preserve">Veteran Type indicates what type of military/veteran educational benefits are being used for a selected term. </v>
      </c>
      <c r="I307" s="5" t="str">
        <f>IF($C307="X",VLOOKUP($B307,Table1[],3,FALSE),IF($D307="X",VLOOKUP($B307,Table2[],3,FALSE),IF($E307="X",VLOOKUP($B307,Table3[],3,FALSE),IF($F307="X",VLOOKUP($B307,Table4[],3,FALSE),VLOOKUP($B307,Table5[],3,FALSE)))))</f>
        <v>[N/A]</v>
      </c>
      <c r="J307" s="5" t="str">
        <f>IF($C307="X",VLOOKUP($B307,Table1[],4,FALSE),IF($D307="X",VLOOKUP($B307,Table2[],4,FALSE),IF($E307="X",VLOOKUP($B307,Table3[],4,FALSE),IF($F307="X",VLOOKUP($B307,Table4[],4,FALSE),VLOOKUP($B307,Table5[],4,FALSE)))))</f>
        <v>[N/A]</v>
      </c>
      <c r="K307" s="5" t="str">
        <f>IF($C307="X",VLOOKUP($B307,Table1[],5,FALSE),IF($D307="X",VLOOKUP($B307,Table2[],5,FALSE),IF($E307="X",VLOOKUP($B307,Table3[],5,FALSE),IF($F307="X",VLOOKUP($B307,Table4[],5,FALSE),VLOOKUP($B307,Table5[],5,FALSE)))))</f>
        <v>NOTES ON USING THIS ELEMENT: 
     • Chapter 31 Voc Rehab
     • Chapter 32 VEAP (Contributory) - Vietnam era GI Bill program, should have expired in 2015
     • Chapter 34 GI Bill (pre-1990) - program ended 12-31-1989 and is no longer used
     • Chapter 35 Dependent-Survivor - dependents who are entitled to benefits based upon death/disability status of veteran
     • Chapter 30 Montgomery GI Bill
     • Chapter 1606 Selected Reserve
     • Chapter 1607 Benefits  (sun setting benefit ends Nov 2019)
     • Voc Rehab for NON-Service - non-veterans who are some form of NON-VA related voc rehab benefits
     • Spousal Allotment CAA - dependents using MyCAA federal tuition assistance program
     • (PRE 7-1-11) Chapter 33 - used Ch. 33 before benefit levels were broken down
     • (PRE 7-1-11) Tuition Astnce TA - used federal tuition assistance before types were broken down
     • No longer eligible for benefit - flags students how have exhausted benefits
     • Chapter 33 100% - veterans who are entitled to 100% of GIB benefits - also default selection of exact benefits is unknown
     • Chapter 33 90% - veterans who are entitled to only 90% of GIB benefits
     • Chapter 33 80% - veterans who are entitled to only 80% of GIB benefits
     • Chapter 3370% - veterans who are entitled to only 70% of GIB benefits
     • Chapter 33 60% - veterans who are entitled to only 60% of GIB benefits
     • Chapter 33 50% - veterans who are entitled to only 50% of GIB benefits
     • Chapter 33 40% - veterans who are entitled to only 40% of GIB benefits
     • GoArmyEd TA - active and reserve Army as well as Army National Guard federal tuition assistance
     • Navy-Marine - active and reserve Navy or Marine Corps federal tuition assistance
     • USAF TA - active and reserve Air Force federal tuition assistance
     • Other DOD TA - any person, military or civilian using some other form of federal tuition assistance program
     • IN NG State TA - students who are using state National Guard Supplemental Grant
     • Chapter 33 TOE - dependents using benefits transferred to them by the veteran
     • Other VA Educational Benefits - misc. category for short term or unclassified benefits such as VRAP program (ran from 2012-2013)</v>
      </c>
      <c r="L307" s="5" t="str">
        <f>IF($C307="X",VLOOKUP($B307,Table1[],6,FALSE),IF($D307="X",VLOOKUP($B307,Table2[],6,FALSE),IF($E307="X",VLOOKUP($B307,Table3[],6,FALSE),IF($F307="X",VLOOKUP($B307,Table4[],6,FALSE),VLOOKUP($B307,Table5[],6,FALSE)))))</f>
        <v>[N/A]</v>
      </c>
      <c r="M307" t="s">
        <v>37</v>
      </c>
      <c r="P307" t="s">
        <v>24</v>
      </c>
      <c r="S307" s="89"/>
    </row>
    <row r="308" spans="1:19" ht="409.5" x14ac:dyDescent="0.25">
      <c r="A308" s="84">
        <v>300</v>
      </c>
      <c r="B308" s="3" t="s">
        <v>324</v>
      </c>
      <c r="C308" s="78" t="str">
        <f>IF(IFERROR(VLOOKUP('Unified Metrics'!B308,Table1[],1,FALSE),"")="","","X")</f>
        <v>X</v>
      </c>
      <c r="D308" s="78" t="str">
        <f>IF(IFERROR(VLOOKUP('Unified Metrics'!B308,Table2[],1,FALSE),"")="","","X")</f>
        <v>X</v>
      </c>
      <c r="E308" s="78" t="str">
        <f>IF(IFERROR(VLOOKUP('Unified Metrics'!B308,Table3[],1,FALSE),"")="","","X")</f>
        <v>X</v>
      </c>
      <c r="F308" s="78" t="str">
        <f>IF(IFERROR(VLOOKUP('Unified Metrics'!B308,Table4[],1,FALSE),"")="","","X")</f>
        <v/>
      </c>
      <c r="G308" s="78" t="str">
        <f>IF(IFERROR(VLOOKUP('Unified Metrics'!B308,Table5[],1,FALSE),"")="","","X")</f>
        <v>X</v>
      </c>
      <c r="H308" s="5" t="str">
        <f>IF(C308="X",VLOOKUP(B308,Table1[],2,FALSE),IF(D308="X",VLOOKUP(B308,Table2[],2,FALSE),IF(E308="X",VLOOKUP(B308,Table3[],2,FALSE),IF(F308="X",VLOOKUP(B308,Table4[],2,FALSE),VLOOKUP(B308,Table5[],2,FALSE)))))</f>
        <v>[N/A]</v>
      </c>
      <c r="I308" s="5" t="str">
        <f>IF($C308="X",VLOOKUP($B308,Table1[],3,FALSE),IF($D308="X",VLOOKUP($B308,Table2[],3,FALSE),IF($E308="X",VLOOKUP($B308,Table3[],3,FALSE),IF($F308="X",VLOOKUP($B308,Table4[],3,FALSE),VLOOKUP($B308,Table5[],3,FALSE)))))</f>
        <v>[N/A]</v>
      </c>
      <c r="J308" s="5" t="str">
        <f>IF($C308="X",VLOOKUP($B308,Table1[],4,FALSE),IF($D308="X",VLOOKUP($B308,Table2[],4,FALSE),IF($E308="X",VLOOKUP($B308,Table3[],4,FALSE),IF($F308="X",VLOOKUP($B308,Table4[],4,FALSE),VLOOKUP($B308,Table5[],4,FALSE)))))</f>
        <v>[N/A]</v>
      </c>
      <c r="K308" s="5" t="str">
        <f>IF($C308="X",VLOOKUP($B308,Table1[],5,FALSE),IF($D308="X",VLOOKUP($B308,Table2[],5,FALSE),IF($E308="X",VLOOKUP($B308,Table3[],5,FALSE),IF($F308="X",VLOOKUP($B308,Table4[],5,FALSE),VLOOKUP($B308,Table5[],5,FALSE)))))</f>
        <v>NOTES ON USING THIS ELEMENT: 
     • 1: Chapter 31 Voc Rehab
     • 2: Chapter 32 VEAP (Contributory)
     • 4: Chapter 34 GI Bill (pre-1990)
     • 5: Chapter 35 Dependent-Survivor
     • 6: Chapter 30 Montgomery GI Bill
     • 7: Chapter 1606 Selected Reserve
     • 8: Chapter 1607 Benefits
     • 9: Voc Rehab for NON-Service
     • A: Do Not Use
     • B: Spousal Allotment CAA
     • C: (PRE 7-1-11) Chapter 33
     • D: (PRE 7-1-11) Tuition Astnce TA
     • E: No longer eligible for benefit
     • F: Chapter 33 100%
     • G: Chapter 33 90%
     • H: Chapter 33 80%
     • I: Chapter 3370%
     • J: Chapter 33 60%
     • K: Chapter 33 50%
     • L: Chapter 33 40%
     • M: GoArmyEd TA
     • N: Navy-Marine TA
     • O: USAF TA
     • P: Other DOD TA
     • Q: IN NG State TA
     • R: Chapter 33 TOE
     • S: Other VA Educational Benefits</v>
      </c>
      <c r="L308" s="5" t="str">
        <f>IF($C308="X",VLOOKUP($B308,Table1[],6,FALSE),IF($D308="X",VLOOKUP($B308,Table2[],6,FALSE),IF($E308="X",VLOOKUP($B308,Table3[],6,FALSE),IF($F308="X",VLOOKUP($B308,Table4[],6,FALSE),VLOOKUP($B308,Table5[],6,FALSE)))))</f>
        <v>[N/A]</v>
      </c>
      <c r="M308" t="s">
        <v>37</v>
      </c>
      <c r="P308" t="s">
        <v>24</v>
      </c>
      <c r="S308" s="89"/>
    </row>
    <row r="309" spans="1:19" ht="409.5" x14ac:dyDescent="0.25">
      <c r="A309" s="84">
        <v>301</v>
      </c>
      <c r="B309" s="3" t="s">
        <v>325</v>
      </c>
      <c r="C309" s="78" t="str">
        <f>IF(IFERROR(VLOOKUP('Unified Metrics'!B309,Table1[],1,FALSE),"")="","","X")</f>
        <v>X</v>
      </c>
      <c r="D309" s="78" t="str">
        <f>IF(IFERROR(VLOOKUP('Unified Metrics'!B309,Table2[],1,FALSE),"")="","","X")</f>
        <v>X</v>
      </c>
      <c r="E309" s="78" t="str">
        <f>IF(IFERROR(VLOOKUP('Unified Metrics'!B309,Table3[],1,FALSE),"")="","","X")</f>
        <v>X</v>
      </c>
      <c r="F309" s="78" t="str">
        <f>IF(IFERROR(VLOOKUP('Unified Metrics'!B309,Table4[],1,FALSE),"")="","","X")</f>
        <v/>
      </c>
      <c r="G309" s="78" t="str">
        <f>IF(IFERROR(VLOOKUP('Unified Metrics'!B309,Table5[],1,FALSE),"")="","","X")</f>
        <v>X</v>
      </c>
      <c r="H309" s="5" t="str">
        <f>IF(C309="X",VLOOKUP(B309,Table1[],2,FALSE),IF(D309="X",VLOOKUP(B309,Table2[],2,FALSE),IF(E309="X",VLOOKUP(B309,Table3[],2,FALSE),IF(F309="X",VLOOKUP(B309,Table4[],2,FALSE),VLOOKUP(B309,Table5[],2,FALSE)))))</f>
        <v xml:space="preserve">For a particular student in a term, the current standing of the student is only based on student's cumulative GPA. Current values include:
</v>
      </c>
      <c r="I309" s="5" t="str">
        <f>IF($C309="X",VLOOKUP($B309,Table1[],3,FALSE),IF($D309="X",VLOOKUP($B309,Table2[],3,FALSE),IF($E309="X",VLOOKUP($B309,Table3[],3,FALSE),IF($F309="X",VLOOKUP($B309,Table4[],3,FALSE),VLOOKUP($B309,Table5[],3,FALSE)))))</f>
        <v>[N/A]</v>
      </c>
      <c r="J309" s="5" t="str">
        <f>IF($C309="X",VLOOKUP($B309,Table1[],4,FALSE),IF($D309="X",VLOOKUP($B309,Table2[],4,FALSE),IF($E309="X",VLOOKUP($B309,Table3[],4,FALSE),IF($F309="X",VLOOKUP($B309,Table4[],4,FALSE),VLOOKUP($B309,Table5[],4,FALSE)))))</f>
        <v xml:space="preserve">     • 00: Good Standing
     • A1: Probation, Appeal Approved
     • A2: Academic Restriction, No FA
     • A3: Acad Restriction, Inst FA Only
     • A4: Acad Restriction,State FA Only
     • AD: Academic Dismissal
     • AM: Academic Monitoring
     • DL: Dean's List
     • GR: Academic Restriction, No FA
     • P1: First Probation
     • P2: Second Probation
     • P3: Probation, Continued
     • PC: Probation, Continued
     • PR: Probation
     • PS: Probation after Suspension
     • PX: Probation after 1 Sem Suspend
     • PY: Probation after 2 Sem Suspend
     • PZ: Probation after 6 Sem Suspend
     • S2: Suspension, Second Term
     • SA: Suspension, 1 Sem
     • SB: Suspension, 2 Sem
     • SC: Suspension, 6 Sem
     • SU: Suspension
     • T0: Termination, Maximum Timeframe
     • T1: Termination, Maximum Timeframe
     • T2: Termination, GPA and Max
     • T3: Termination, Comp and Max
     • T4: Termination, All Criteria
     • T5: Termination, GPA
     • T6: Termination, Completion Rate
     • T7: Termination, GPA and Comp
     • T8: Termination, IAP Not Followed
     • T9: Termination, Appeal Denied
     • TA: Termination,  Acad Appeal Deni
     • TM: Termination
     • TN: Termination, No Fin Aid Appeal
     • W1: Warning, Maximum Timeframe
     • W2: Warning, GPA
     • W3: Warning, Completion Rate
     • W4: Warning, GPA and Completion
     • XA: Requires IAP Review
     • XF: Requires IAP Review
     • XX: Requires FA Review</v>
      </c>
      <c r="K309" s="5" t="str">
        <f>IF($C309="X",VLOOKUP($B309,Table1[],5,FALSE),IF($D309="X",VLOOKUP($B309,Table2[],5,FALSE),IF($E309="X",VLOOKUP($B309,Table3[],5,FALSE),IF($F309="X",VLOOKUP($B309,Table4[],5,FALSE),VLOOKUP($B309,Table5[],5,FALSE)))))</f>
        <v>[N/A]</v>
      </c>
      <c r="L309" s="5" t="str">
        <f>IF($C309="X",VLOOKUP($B309,Table1[],6,FALSE),IF($D309="X",VLOOKUP($B309,Table2[],6,FALSE),IF($E309="X",VLOOKUP($B309,Table3[],6,FALSE),IF($F309="X",VLOOKUP($B309,Table4[],6,FALSE),VLOOKUP($B309,Table5[],6,FALSE)))))</f>
        <v>[N/A]</v>
      </c>
    </row>
    <row r="310" spans="1:19" ht="285" x14ac:dyDescent="0.25">
      <c r="A310" s="84">
        <v>302</v>
      </c>
      <c r="B310" s="3" t="s">
        <v>326</v>
      </c>
      <c r="C310" s="78" t="str">
        <f>IF(IFERROR(VLOOKUP('Unified Metrics'!B310,Table1[],1,FALSE),"")="","","X")</f>
        <v/>
      </c>
      <c r="D310" s="78" t="str">
        <f>IF(IFERROR(VLOOKUP('Unified Metrics'!B310,Table2[],1,FALSE),"")="","","X")</f>
        <v>X</v>
      </c>
      <c r="E310" s="78" t="str">
        <f>IF(IFERROR(VLOOKUP('Unified Metrics'!B310,Table3[],1,FALSE),"")="","","X")</f>
        <v/>
      </c>
      <c r="F310" s="78" t="str">
        <f>IF(IFERROR(VLOOKUP('Unified Metrics'!B310,Table4[],1,FALSE),"")="","","X")</f>
        <v/>
      </c>
      <c r="G310" s="78" t="str">
        <f>IF(IFERROR(VLOOKUP('Unified Metrics'!B310,Table5[],1,FALSE),"")="","","X")</f>
        <v/>
      </c>
      <c r="H310" s="5" t="str">
        <f>IF(C310="X",VLOOKUP(B310,Table1[],2,FALSE),IF(D310="X",VLOOKUP(B310,Table2[],2,FALSE),IF(E310="X",VLOOKUP(B310,Table3[],2,FALSE),IF(F310="X",VLOOKUP(B310,Table4[],2,FALSE),VLOOKUP(B310,Table5[],2,FALSE)))))</f>
        <v>Start of Term Retention Status reflects the enrollment status of a student based on their enrollment information from prior term(s). For example, a 2013FA Start of Term Retention Status refers to a student's enrollment status based on their enrollment data in 2012SP. Note that summer terms do not count in the determination of Start of Term Retention Status. The values within this dimension and descriptions are as follows:</v>
      </c>
      <c r="I310" s="5" t="str">
        <f>IF($C310="X",VLOOKUP($B310,Table1[],3,FALSE),IF($D310="X",VLOOKUP($B310,Table2[],3,FALSE),IF($E310="X",VLOOKUP($B310,Table3[],3,FALSE),IF($F310="X",VLOOKUP($B310,Table4[],3,FALSE),VLOOKUP($B310,Table5[],3,FALSE)))))</f>
        <v>[N/A]</v>
      </c>
      <c r="J310" s="5" t="str">
        <f>IF($C310="X",VLOOKUP($B310,Table1[],4,FALSE),IF($D310="X",VLOOKUP($B310,Table2[],4,FALSE),IF($E310="X",VLOOKUP($B310,Table3[],4,FALSE),IF($F310="X",VLOOKUP($B310,Table4[],4,FALSE),VLOOKUP($B310,Table5[],4,FALSE)))))</f>
        <v xml:space="preserve">     • Continuing; Same Major: Student had an enrollment record in the prior term (summers do not count) and their program code did not change.
     • Continuing; New Major: Student had an enrollment record in the prior term (summers do not count) and their program code did change.
     • Stop In: Student had an enrollment record before the selected term, just not the immediately prior term (either Fall or Spring, summers do not count)
     • New: Based on all term enrollment data, this student has never had an enrollment record at a RSCCD college before the selected term.
     • Does Not Apply: Student was not enrolled in the selected term so a retention status does not apply.</v>
      </c>
      <c r="K310" s="5" t="str">
        <f>IF($C310="X",VLOOKUP($B310,Table1[],5,FALSE),IF($D310="X",VLOOKUP($B310,Table2[],5,FALSE),IF($E310="X",VLOOKUP($B310,Table3[],5,FALSE),IF($F310="X",VLOOKUP($B310,Table4[],5,FALSE),VLOOKUP($B310,Table5[],5,FALSE)))))</f>
        <v>[N/A]</v>
      </c>
      <c r="L310" s="5" t="str">
        <f>IF($C310="X",VLOOKUP($B310,Table1[],6,FALSE),IF($D310="X",VLOOKUP($B310,Table2[],6,FALSE),IF($E310="X",VLOOKUP($B310,Table3[],6,FALSE),IF($F310="X",VLOOKUP($B310,Table4[],6,FALSE),VLOOKUP($B310,Table5[],6,FALSE)))))</f>
        <v>Related Elements: [END OF TERM RETENTION STATUS], [GRADUATION AND RETENTION STATUS]</v>
      </c>
    </row>
    <row r="311" spans="1:19" ht="30" x14ac:dyDescent="0.25">
      <c r="A311" s="84">
        <v>303</v>
      </c>
      <c r="B311" s="3" t="s">
        <v>327</v>
      </c>
      <c r="C311" s="78" t="str">
        <f>IF(IFERROR(VLOOKUP('Unified Metrics'!B311,Table1[],1,FALSE),"")="","","X")</f>
        <v>X</v>
      </c>
      <c r="D311" s="78" t="str">
        <f>IF(IFERROR(VLOOKUP('Unified Metrics'!B311,Table2[],1,FALSE),"")="","","X")</f>
        <v>X</v>
      </c>
      <c r="E311" s="78" t="str">
        <f>IF(IFERROR(VLOOKUP('Unified Metrics'!B311,Table3[],1,FALSE),"")="","","X")</f>
        <v>X</v>
      </c>
      <c r="F311" s="78" t="str">
        <f>IF(IFERROR(VLOOKUP('Unified Metrics'!B311,Table4[],1,FALSE),"")="","","X")</f>
        <v/>
      </c>
      <c r="G311" s="78" t="str">
        <f>IF(IFERROR(VLOOKUP('Unified Metrics'!B311,Table5[],1,FALSE),"")="","","X")</f>
        <v>X</v>
      </c>
      <c r="H311" s="5" t="str">
        <f>IF(C311="X",VLOOKUP(B311,Table1[],2,FALSE),IF(D311="X",VLOOKUP(B311,Table2[],2,FALSE),IF(E311="X",VLOOKUP(B311,Table3[],2,FALSE),IF(F311="X",VLOOKUP(B311,Table4[],2,FALSE),VLOOKUP(B311,Table5[],2,FALSE)))))</f>
        <v>The first term a student was enrolled in a class for any instructional area.</v>
      </c>
      <c r="I311" s="5" t="str">
        <f>IF($C311="X",VLOOKUP($B311,Table1[],3,FALSE),IF($D311="X",VLOOKUP($B311,Table2[],3,FALSE),IF($E311="X",VLOOKUP($B311,Table3[],3,FALSE),IF($F311="X",VLOOKUP($B311,Table4[],3,FALSE),VLOOKUP($B311,Table5[],3,FALSE)))))</f>
        <v>[N/A]</v>
      </c>
      <c r="J311" s="5" t="str">
        <f>IF($C311="X",VLOOKUP($B311,Table1[],4,FALSE),IF($D311="X",VLOOKUP($B311,Table2[],4,FALSE),IF($E311="X",VLOOKUP($B311,Table3[],4,FALSE),IF($F311="X",VLOOKUP($B311,Table4[],4,FALSE),VLOOKUP($B311,Table5[],4,FALSE)))))</f>
        <v>TBD</v>
      </c>
      <c r="K311" s="5" t="str">
        <f>IF($C311="X",VLOOKUP($B311,Table1[],5,FALSE),IF($D311="X",VLOOKUP($B311,Table2[],5,FALSE),IF($E311="X",VLOOKUP($B311,Table3[],5,FALSE),IF($F311="X",VLOOKUP($B311,Table4[],5,FALSE),VLOOKUP($B311,Table5[],5,FALSE)))))</f>
        <v>[N/A]</v>
      </c>
      <c r="L311" s="5" t="str">
        <f>IF($C311="X",VLOOKUP($B311,Table1[],6,FALSE),IF($D311="X",VLOOKUP($B311,Table2[],6,FALSE),IF($E311="X",VLOOKUP($B311,Table3[],6,FALSE),IF($F311="X",VLOOKUP($B311,Table4[],6,FALSE),VLOOKUP($B311,Table5[],6,FALSE)))))</f>
        <v>[N/A]</v>
      </c>
      <c r="M311" t="s">
        <v>37</v>
      </c>
      <c r="P311" t="s">
        <v>24</v>
      </c>
      <c r="S311" s="89"/>
    </row>
    <row r="312" spans="1:19" ht="30" x14ac:dyDescent="0.25">
      <c r="A312" s="84">
        <v>304</v>
      </c>
      <c r="B312" s="3" t="s">
        <v>328</v>
      </c>
      <c r="C312" s="78" t="str">
        <f>IF(IFERROR(VLOOKUP('Unified Metrics'!B312,Table1[],1,FALSE),"")="","","X")</f>
        <v>X</v>
      </c>
      <c r="D312" s="78" t="str">
        <f>IF(IFERROR(VLOOKUP('Unified Metrics'!B312,Table2[],1,FALSE),"")="","","X")</f>
        <v>X</v>
      </c>
      <c r="E312" s="78" t="str">
        <f>IF(IFERROR(VLOOKUP('Unified Metrics'!B312,Table3[],1,FALSE),"")="","","X")</f>
        <v>X</v>
      </c>
      <c r="F312" s="78" t="str">
        <f>IF(IFERROR(VLOOKUP('Unified Metrics'!B312,Table4[],1,FALSE),"")="","","X")</f>
        <v/>
      </c>
      <c r="G312" s="78" t="str">
        <f>IF(IFERROR(VLOOKUP('Unified Metrics'!B312,Table5[],1,FALSE),"")="","","X")</f>
        <v>X</v>
      </c>
      <c r="H312" s="5" t="str">
        <f>IF(C312="X",VLOOKUP(B312,Table1[],2,FALSE),IF(D312="X",VLOOKUP(B312,Table2[],2,FALSE),IF(E312="X",VLOOKUP(B312,Table3[],2,FALSE),IF(F312="X",VLOOKUP(B312,Table4[],2,FALSE),VLOOKUP(B312,Table5[],2,FALSE)))))</f>
        <v>The first term a student was enrolled in a class within the CDCP instructional area.</v>
      </c>
      <c r="I312" s="5" t="str">
        <f>IF($C312="X",VLOOKUP($B312,Table1[],3,FALSE),IF($D312="X",VLOOKUP($B312,Table2[],3,FALSE),IF($E312="X",VLOOKUP($B312,Table3[],3,FALSE),IF($F312="X",VLOOKUP($B312,Table4[],3,FALSE),VLOOKUP($B312,Table5[],3,FALSE)))))</f>
        <v>[N/A]</v>
      </c>
      <c r="J312" s="5" t="str">
        <f>IF($C312="X",VLOOKUP($B312,Table1[],4,FALSE),IF($D312="X",VLOOKUP($B312,Table2[],4,FALSE),IF($E312="X",VLOOKUP($B312,Table3[],4,FALSE),IF($F312="X",VLOOKUP($B312,Table4[],4,FALSE),VLOOKUP($B312,Table5[],4,FALSE)))))</f>
        <v>[N/A]</v>
      </c>
      <c r="K312" s="5" t="str">
        <f>IF($C312="X",VLOOKUP($B312,Table1[],5,FALSE),IF($D312="X",VLOOKUP($B312,Table2[],5,FALSE),IF($E312="X",VLOOKUP($B312,Table3[],5,FALSE),IF($F312="X",VLOOKUP($B312,Table4[],5,FALSE),VLOOKUP($B312,Table5[],5,FALSE)))))</f>
        <v>[N/A]</v>
      </c>
      <c r="L312" s="5" t="str">
        <f>IF($C312="X",VLOOKUP($B312,Table1[],6,FALSE),IF($D312="X",VLOOKUP($B312,Table2[],6,FALSE),IF($E312="X",VLOOKUP($B312,Table3[],6,FALSE),IF($F312="X",VLOOKUP($B312,Table4[],6,FALSE),VLOOKUP($B312,Table5[],6,FALSE)))))</f>
        <v>[N/A]</v>
      </c>
      <c r="M312" t="s">
        <v>37</v>
      </c>
      <c r="P312" t="s">
        <v>24</v>
      </c>
      <c r="S312" s="89"/>
    </row>
    <row r="313" spans="1:19" ht="45" x14ac:dyDescent="0.25">
      <c r="A313" s="84">
        <v>305</v>
      </c>
      <c r="B313" s="3" t="s">
        <v>329</v>
      </c>
      <c r="C313" s="78" t="str">
        <f>IF(IFERROR(VLOOKUP('Unified Metrics'!B313,Table1[],1,FALSE),"")="","","X")</f>
        <v>X</v>
      </c>
      <c r="D313" s="78" t="str">
        <f>IF(IFERROR(VLOOKUP('Unified Metrics'!B313,Table2[],1,FALSE),"")="","","X")</f>
        <v>X</v>
      </c>
      <c r="E313" s="78" t="str">
        <f>IF(IFERROR(VLOOKUP('Unified Metrics'!B313,Table3[],1,FALSE),"")="","","X")</f>
        <v>X</v>
      </c>
      <c r="F313" s="78" t="str">
        <f>IF(IFERROR(VLOOKUP('Unified Metrics'!B313,Table4[],1,FALSE),"")="","","X")</f>
        <v/>
      </c>
      <c r="G313" s="78" t="str">
        <f>IF(IFERROR(VLOOKUP('Unified Metrics'!B313,Table5[],1,FALSE),"")="","","X")</f>
        <v>X</v>
      </c>
      <c r="H313" s="5" t="str">
        <f>IF(C313="X",VLOOKUP(B313,Table1[],2,FALSE),IF(D313="X",VLOOKUP(B313,Table2[],2,FALSE),IF(E313="X",VLOOKUP(B313,Table3[],2,FALSE),IF(F313="X",VLOOKUP(B313,Table4[],2,FALSE),VLOOKUP(B313,Table5[],2,FALSE)))))</f>
        <v>The first term a student was enrolled in a class within the CDCP instructional area at Santa Ana College</v>
      </c>
      <c r="I313" s="5" t="str">
        <f>IF($C313="X",VLOOKUP($B313,Table1[],3,FALSE),IF($D313="X",VLOOKUP($B313,Table2[],3,FALSE),IF($E313="X",VLOOKUP($B313,Table3[],3,FALSE),IF($F313="X",VLOOKUP($B313,Table4[],3,FALSE),VLOOKUP($B313,Table5[],3,FALSE)))))</f>
        <v>[N/A]</v>
      </c>
      <c r="J313" s="5" t="str">
        <f>IF($C313="X",VLOOKUP($B313,Table1[],4,FALSE),IF($D313="X",VLOOKUP($B313,Table2[],4,FALSE),IF($E313="X",VLOOKUP($B313,Table3[],4,FALSE),IF($F313="X",VLOOKUP($B313,Table4[],4,FALSE),VLOOKUP($B313,Table5[],4,FALSE)))))</f>
        <v>[N/A]</v>
      </c>
      <c r="K313" s="5" t="str">
        <f>IF($C313="X",VLOOKUP($B313,Table1[],5,FALSE),IF($D313="X",VLOOKUP($B313,Table2[],5,FALSE),IF($E313="X",VLOOKUP($B313,Table3[],5,FALSE),IF($F313="X",VLOOKUP($B313,Table4[],5,FALSE),VLOOKUP($B313,Table5[],5,FALSE)))))</f>
        <v>[N/A]</v>
      </c>
      <c r="L313" s="5" t="str">
        <f>IF($C313="X",VLOOKUP($B313,Table1[],6,FALSE),IF($D313="X",VLOOKUP($B313,Table2[],6,FALSE),IF($E313="X",VLOOKUP($B313,Table3[],6,FALSE),IF($F313="X",VLOOKUP($B313,Table4[],6,FALSE),VLOOKUP($B313,Table5[],6,FALSE)))))</f>
        <v>[N/A]</v>
      </c>
      <c r="M313" t="s">
        <v>37</v>
      </c>
      <c r="P313" t="s">
        <v>24</v>
      </c>
      <c r="S313" s="89"/>
    </row>
    <row r="314" spans="1:19" ht="45" x14ac:dyDescent="0.25">
      <c r="A314" s="84">
        <v>306</v>
      </c>
      <c r="B314" s="3" t="s">
        <v>330</v>
      </c>
      <c r="C314" s="78" t="str">
        <f>IF(IFERROR(VLOOKUP('Unified Metrics'!B314,Table1[],1,FALSE),"")="","","X")</f>
        <v>X</v>
      </c>
      <c r="D314" s="78" t="str">
        <f>IF(IFERROR(VLOOKUP('Unified Metrics'!B314,Table2[],1,FALSE),"")="","","X")</f>
        <v>X</v>
      </c>
      <c r="E314" s="78" t="str">
        <f>IF(IFERROR(VLOOKUP('Unified Metrics'!B314,Table3[],1,FALSE),"")="","","X")</f>
        <v>X</v>
      </c>
      <c r="F314" s="78" t="str">
        <f>IF(IFERROR(VLOOKUP('Unified Metrics'!B314,Table4[],1,FALSE),"")="","","X")</f>
        <v/>
      </c>
      <c r="G314" s="78" t="str">
        <f>IF(IFERROR(VLOOKUP('Unified Metrics'!B314,Table5[],1,FALSE),"")="","","X")</f>
        <v>X</v>
      </c>
      <c r="H314" s="5" t="str">
        <f>IF(C314="X",VLOOKUP(B314,Table1[],2,FALSE),IF(D314="X",VLOOKUP(B314,Table2[],2,FALSE),IF(E314="X",VLOOKUP(B314,Table3[],2,FALSE),IF(F314="X",VLOOKUP(B314,Table4[],2,FALSE),VLOOKUP(B314,Table5[],2,FALSE)))))</f>
        <v>The first term a student was enrolled in a class within the CDCP instructional area at Santiago Canyon College</v>
      </c>
      <c r="I314" s="5" t="str">
        <f>IF($C314="X",VLOOKUP($B314,Table1[],3,FALSE),IF($D314="X",VLOOKUP($B314,Table2[],3,FALSE),IF($E314="X",VLOOKUP($B314,Table3[],3,FALSE),IF($F314="X",VLOOKUP($B314,Table4[],3,FALSE),VLOOKUP($B314,Table5[],3,FALSE)))))</f>
        <v>[N/A]</v>
      </c>
      <c r="J314" s="5" t="str">
        <f>IF($C314="X",VLOOKUP($B314,Table1[],4,FALSE),IF($D314="X",VLOOKUP($B314,Table2[],4,FALSE),IF($E314="X",VLOOKUP($B314,Table3[],4,FALSE),IF($F314="X",VLOOKUP($B314,Table4[],4,FALSE),VLOOKUP($B314,Table5[],4,FALSE)))))</f>
        <v>[N/A]</v>
      </c>
      <c r="K314" s="5" t="str">
        <f>IF($C314="X",VLOOKUP($B314,Table1[],5,FALSE),IF($D314="X",VLOOKUP($B314,Table2[],5,FALSE),IF($E314="X",VLOOKUP($B314,Table3[],5,FALSE),IF($F314="X",VLOOKUP($B314,Table4[],5,FALSE),VLOOKUP($B314,Table5[],5,FALSE)))))</f>
        <v>[N/A]</v>
      </c>
      <c r="L314" s="5" t="str">
        <f>IF($C314="X",VLOOKUP($B314,Table1[],6,FALSE),IF($D314="X",VLOOKUP($B314,Table2[],6,FALSE),IF($E314="X",VLOOKUP($B314,Table3[],6,FALSE),IF($F314="X",VLOOKUP($B314,Table4[],6,FALSE),VLOOKUP($B314,Table5[],6,FALSE)))))</f>
        <v>[N/A]</v>
      </c>
      <c r="M314" t="s">
        <v>37</v>
      </c>
      <c r="P314" t="s">
        <v>24</v>
      </c>
      <c r="S314" s="89"/>
    </row>
    <row r="315" spans="1:19" ht="30" x14ac:dyDescent="0.25">
      <c r="A315" s="84">
        <v>307</v>
      </c>
      <c r="B315" s="3" t="s">
        <v>331</v>
      </c>
      <c r="C315" s="78" t="str">
        <f>IF(IFERROR(VLOOKUP('Unified Metrics'!B315,Table1[],1,FALSE),"")="","","X")</f>
        <v>X</v>
      </c>
      <c r="D315" s="78" t="str">
        <f>IF(IFERROR(VLOOKUP('Unified Metrics'!B315,Table2[],1,FALSE),"")="","","X")</f>
        <v>X</v>
      </c>
      <c r="E315" s="78" t="str">
        <f>IF(IFERROR(VLOOKUP('Unified Metrics'!B315,Table3[],1,FALSE),"")="","","X")</f>
        <v>X</v>
      </c>
      <c r="F315" s="78" t="str">
        <f>IF(IFERROR(VLOOKUP('Unified Metrics'!B315,Table4[],1,FALSE),"")="","","X")</f>
        <v/>
      </c>
      <c r="G315" s="78" t="str">
        <f>IF(IFERROR(VLOOKUP('Unified Metrics'!B315,Table5[],1,FALSE),"")="","","X")</f>
        <v>X</v>
      </c>
      <c r="H315" s="5" t="str">
        <f>IF(C315="X",VLOOKUP(B315,Table1[],2,FALSE),IF(D315="X",VLOOKUP(B315,Table2[],2,FALSE),IF(E315="X",VLOOKUP(B315,Table3[],2,FALSE),IF(F315="X",VLOOKUP(B315,Table4[],2,FALSE),VLOOKUP(B315,Table5[],2,FALSE)))))</f>
        <v>The first term a student was enrolled in a class within the Credit instructional area.</v>
      </c>
      <c r="I315" s="5" t="str">
        <f>IF($C315="X",VLOOKUP($B315,Table1[],3,FALSE),IF($D315="X",VLOOKUP($B315,Table2[],3,FALSE),IF($E315="X",VLOOKUP($B315,Table3[],3,FALSE),IF($F315="X",VLOOKUP($B315,Table4[],3,FALSE),VLOOKUP($B315,Table5[],3,FALSE)))))</f>
        <v>[N/A]</v>
      </c>
      <c r="J315" s="5" t="str">
        <f>IF($C315="X",VLOOKUP($B315,Table1[],4,FALSE),IF($D315="X",VLOOKUP($B315,Table2[],4,FALSE),IF($E315="X",VLOOKUP($B315,Table3[],4,FALSE),IF($F315="X",VLOOKUP($B315,Table4[],4,FALSE),VLOOKUP($B315,Table5[],4,FALSE)))))</f>
        <v>[N/A]</v>
      </c>
      <c r="K315" s="5" t="str">
        <f>IF($C315="X",VLOOKUP($B315,Table1[],5,FALSE),IF($D315="X",VLOOKUP($B315,Table2[],5,FALSE),IF($E315="X",VLOOKUP($B315,Table3[],5,FALSE),IF($F315="X",VLOOKUP($B315,Table4[],5,FALSE),VLOOKUP($B315,Table5[],5,FALSE)))))</f>
        <v>[N/A]</v>
      </c>
      <c r="L315" s="5" t="str">
        <f>IF($C315="X",VLOOKUP($B315,Table1[],6,FALSE),IF($D315="X",VLOOKUP($B315,Table2[],6,FALSE),IF($E315="X",VLOOKUP($B315,Table3[],6,FALSE),IF($F315="X",VLOOKUP($B315,Table4[],6,FALSE),VLOOKUP($B315,Table5[],6,FALSE)))))</f>
        <v>[N/A]</v>
      </c>
      <c r="M315" t="s">
        <v>37</v>
      </c>
      <c r="P315" t="s">
        <v>24</v>
      </c>
      <c r="S315" s="89"/>
    </row>
    <row r="316" spans="1:19" ht="45" x14ac:dyDescent="0.25">
      <c r="A316" s="84">
        <v>308</v>
      </c>
      <c r="B316" s="3" t="s">
        <v>332</v>
      </c>
      <c r="C316" s="78" t="str">
        <f>IF(IFERROR(VLOOKUP('Unified Metrics'!B316,Table1[],1,FALSE),"")="","","X")</f>
        <v>X</v>
      </c>
      <c r="D316" s="78" t="str">
        <f>IF(IFERROR(VLOOKUP('Unified Metrics'!B316,Table2[],1,FALSE),"")="","","X")</f>
        <v>X</v>
      </c>
      <c r="E316" s="78" t="str">
        <f>IF(IFERROR(VLOOKUP('Unified Metrics'!B316,Table3[],1,FALSE),"")="","","X")</f>
        <v>X</v>
      </c>
      <c r="F316" s="78" t="str">
        <f>IF(IFERROR(VLOOKUP('Unified Metrics'!B316,Table4[],1,FALSE),"")="","","X")</f>
        <v/>
      </c>
      <c r="G316" s="78" t="str">
        <f>IF(IFERROR(VLOOKUP('Unified Metrics'!B316,Table5[],1,FALSE),"")="","","X")</f>
        <v>X</v>
      </c>
      <c r="H316" s="5" t="str">
        <f>IF(C316="X",VLOOKUP(B316,Table1[],2,FALSE),IF(D316="X",VLOOKUP(B316,Table2[],2,FALSE),IF(E316="X",VLOOKUP(B316,Table3[],2,FALSE),IF(F316="X",VLOOKUP(B316,Table4[],2,FALSE),VLOOKUP(B316,Table5[],2,FALSE)))))</f>
        <v>The first term a student was enrolled in a class within the Credit instructional area at Santa Ana College</v>
      </c>
      <c r="I316" s="5" t="str">
        <f>IF($C316="X",VLOOKUP($B316,Table1[],3,FALSE),IF($D316="X",VLOOKUP($B316,Table2[],3,FALSE),IF($E316="X",VLOOKUP($B316,Table3[],3,FALSE),IF($F316="X",VLOOKUP($B316,Table4[],3,FALSE),VLOOKUP($B316,Table5[],3,FALSE)))))</f>
        <v>[N/A]</v>
      </c>
      <c r="J316" s="5" t="str">
        <f>IF($C316="X",VLOOKUP($B316,Table1[],4,FALSE),IF($D316="X",VLOOKUP($B316,Table2[],4,FALSE),IF($E316="X",VLOOKUP($B316,Table3[],4,FALSE),IF($F316="X",VLOOKUP($B316,Table4[],4,FALSE),VLOOKUP($B316,Table5[],4,FALSE)))))</f>
        <v>[N/A]</v>
      </c>
      <c r="K316" s="5" t="str">
        <f>IF($C316="X",VLOOKUP($B316,Table1[],5,FALSE),IF($D316="X",VLOOKUP($B316,Table2[],5,FALSE),IF($E316="X",VLOOKUP($B316,Table3[],5,FALSE),IF($F316="X",VLOOKUP($B316,Table4[],5,FALSE),VLOOKUP($B316,Table5[],5,FALSE)))))</f>
        <v>[N/A]</v>
      </c>
      <c r="L316" s="5" t="str">
        <f>IF($C316="X",VLOOKUP($B316,Table1[],6,FALSE),IF($D316="X",VLOOKUP($B316,Table2[],6,FALSE),IF($E316="X",VLOOKUP($B316,Table3[],6,FALSE),IF($F316="X",VLOOKUP($B316,Table4[],6,FALSE),VLOOKUP($B316,Table5[],6,FALSE)))))</f>
        <v>[N/A]</v>
      </c>
      <c r="M316" t="s">
        <v>37</v>
      </c>
      <c r="P316" t="s">
        <v>24</v>
      </c>
      <c r="S316" s="89"/>
    </row>
    <row r="317" spans="1:19" ht="45" x14ac:dyDescent="0.25">
      <c r="A317" s="84">
        <v>309</v>
      </c>
      <c r="B317" s="3" t="s">
        <v>333</v>
      </c>
      <c r="C317" s="78" t="str">
        <f>IF(IFERROR(VLOOKUP('Unified Metrics'!B317,Table1[],1,FALSE),"")="","","X")</f>
        <v>X</v>
      </c>
      <c r="D317" s="78" t="str">
        <f>IF(IFERROR(VLOOKUP('Unified Metrics'!B317,Table2[],1,FALSE),"")="","","X")</f>
        <v>X</v>
      </c>
      <c r="E317" s="78" t="str">
        <f>IF(IFERROR(VLOOKUP('Unified Metrics'!B317,Table3[],1,FALSE),"")="","","X")</f>
        <v>X</v>
      </c>
      <c r="F317" s="78" t="str">
        <f>IF(IFERROR(VLOOKUP('Unified Metrics'!B317,Table4[],1,FALSE),"")="","","X")</f>
        <v/>
      </c>
      <c r="G317" s="78" t="str">
        <f>IF(IFERROR(VLOOKUP('Unified Metrics'!B317,Table5[],1,FALSE),"")="","","X")</f>
        <v>X</v>
      </c>
      <c r="H317" s="5" t="str">
        <f>IF(C317="X",VLOOKUP(B317,Table1[],2,FALSE),IF(D317="X",VLOOKUP(B317,Table2[],2,FALSE),IF(E317="X",VLOOKUP(B317,Table3[],2,FALSE),IF(F317="X",VLOOKUP(B317,Table4[],2,FALSE),VLOOKUP(B317,Table5[],2,FALSE)))))</f>
        <v>The first term a student was enrolled in a class within the Credit instructional area at Santiago Canyon College</v>
      </c>
      <c r="I317" s="5" t="str">
        <f>IF($C317="X",VLOOKUP($B317,Table1[],3,FALSE),IF($D317="X",VLOOKUP($B317,Table2[],3,FALSE),IF($E317="X",VLOOKUP($B317,Table3[],3,FALSE),IF($F317="X",VLOOKUP($B317,Table4[],3,FALSE),VLOOKUP($B317,Table5[],3,FALSE)))))</f>
        <v>[N/A]</v>
      </c>
      <c r="J317" s="5" t="str">
        <f>IF($C317="X",VLOOKUP($B317,Table1[],4,FALSE),IF($D317="X",VLOOKUP($B317,Table2[],4,FALSE),IF($E317="X",VLOOKUP($B317,Table3[],4,FALSE),IF($F317="X",VLOOKUP($B317,Table4[],4,FALSE),VLOOKUP($B317,Table5[],4,FALSE)))))</f>
        <v>[N/A]</v>
      </c>
      <c r="K317" s="5" t="str">
        <f>IF($C317="X",VLOOKUP($B317,Table1[],5,FALSE),IF($D317="X",VLOOKUP($B317,Table2[],5,FALSE),IF($E317="X",VLOOKUP($B317,Table3[],5,FALSE),IF($F317="X",VLOOKUP($B317,Table4[],5,FALSE),VLOOKUP($B317,Table5[],5,FALSE)))))</f>
        <v>[N/A]</v>
      </c>
      <c r="L317" s="5" t="str">
        <f>IF($C317="X",VLOOKUP($B317,Table1[],6,FALSE),IF($D317="X",VLOOKUP($B317,Table2[],6,FALSE),IF($E317="X",VLOOKUP($B317,Table3[],6,FALSE),IF($F317="X",VLOOKUP($B317,Table4[],6,FALSE),VLOOKUP($B317,Table5[],6,FALSE)))))</f>
        <v>[N/A]</v>
      </c>
      <c r="M317" t="s">
        <v>37</v>
      </c>
      <c r="P317" t="s">
        <v>24</v>
      </c>
      <c r="S317" s="89"/>
    </row>
    <row r="318" spans="1:19" ht="30" x14ac:dyDescent="0.25">
      <c r="A318" s="84">
        <v>310</v>
      </c>
      <c r="B318" s="3" t="s">
        <v>334</v>
      </c>
      <c r="C318" s="78" t="str">
        <f>IF(IFERROR(VLOOKUP('Unified Metrics'!B318,Table1[],1,FALSE),"")="","","X")</f>
        <v>X</v>
      </c>
      <c r="D318" s="78" t="str">
        <f>IF(IFERROR(VLOOKUP('Unified Metrics'!B318,Table2[],1,FALSE),"")="","","X")</f>
        <v>X</v>
      </c>
      <c r="E318" s="78" t="str">
        <f>IF(IFERROR(VLOOKUP('Unified Metrics'!B318,Table3[],1,FALSE),"")="","","X")</f>
        <v>X</v>
      </c>
      <c r="F318" s="78" t="str">
        <f>IF(IFERROR(VLOOKUP('Unified Metrics'!B318,Table4[],1,FALSE),"")="","","X")</f>
        <v/>
      </c>
      <c r="G318" s="78" t="str">
        <f>IF(IFERROR(VLOOKUP('Unified Metrics'!B318,Table5[],1,FALSE),"")="","","X")</f>
        <v>X</v>
      </c>
      <c r="H318" s="5" t="str">
        <f>IF(C318="X",VLOOKUP(B318,Table1[],2,FALSE),IF(D318="X",VLOOKUP(B318,Table2[],2,FALSE),IF(E318="X",VLOOKUP(B318,Table3[],2,FALSE),IF(F318="X",VLOOKUP(B318,Table4[],2,FALSE),VLOOKUP(B318,Table5[],2,FALSE)))))</f>
        <v>The first term a student was enrolled in a class within the Non-Credit instructional area.</v>
      </c>
      <c r="I318" s="5" t="str">
        <f>IF($C318="X",VLOOKUP($B318,Table1[],3,FALSE),IF($D318="X",VLOOKUP($B318,Table2[],3,FALSE),IF($E318="X",VLOOKUP($B318,Table3[],3,FALSE),IF($F318="X",VLOOKUP($B318,Table4[],3,FALSE),VLOOKUP($B318,Table5[],3,FALSE)))))</f>
        <v>[N/A]</v>
      </c>
      <c r="J318" s="5" t="str">
        <f>IF($C318="X",VLOOKUP($B318,Table1[],4,FALSE),IF($D318="X",VLOOKUP($B318,Table2[],4,FALSE),IF($E318="X",VLOOKUP($B318,Table3[],4,FALSE),IF($F318="X",VLOOKUP($B318,Table4[],4,FALSE),VLOOKUP($B318,Table5[],4,FALSE)))))</f>
        <v>[N/A]</v>
      </c>
      <c r="K318" s="5" t="str">
        <f>IF($C318="X",VLOOKUP($B318,Table1[],5,FALSE),IF($D318="X",VLOOKUP($B318,Table2[],5,FALSE),IF($E318="X",VLOOKUP($B318,Table3[],5,FALSE),IF($F318="X",VLOOKUP($B318,Table4[],5,FALSE),VLOOKUP($B318,Table5[],5,FALSE)))))</f>
        <v>[N/A]</v>
      </c>
      <c r="L318" s="5" t="str">
        <f>IF($C318="X",VLOOKUP($B318,Table1[],6,FALSE),IF($D318="X",VLOOKUP($B318,Table2[],6,FALSE),IF($E318="X",VLOOKUP($B318,Table3[],6,FALSE),IF($F318="X",VLOOKUP($B318,Table4[],6,FALSE),VLOOKUP($B318,Table5[],6,FALSE)))))</f>
        <v>[N/A]</v>
      </c>
      <c r="M318" t="s">
        <v>37</v>
      </c>
      <c r="P318" t="s">
        <v>24</v>
      </c>
      <c r="S318" s="89"/>
    </row>
    <row r="319" spans="1:19" ht="45" x14ac:dyDescent="0.25">
      <c r="A319" s="84">
        <v>311</v>
      </c>
      <c r="B319" s="3" t="s">
        <v>335</v>
      </c>
      <c r="C319" s="78" t="str">
        <f>IF(IFERROR(VLOOKUP('Unified Metrics'!B319,Table1[],1,FALSE),"")="","","X")</f>
        <v>X</v>
      </c>
      <c r="D319" s="78" t="str">
        <f>IF(IFERROR(VLOOKUP('Unified Metrics'!B319,Table2[],1,FALSE),"")="","","X")</f>
        <v>X</v>
      </c>
      <c r="E319" s="78" t="str">
        <f>IF(IFERROR(VLOOKUP('Unified Metrics'!B319,Table3[],1,FALSE),"")="","","X")</f>
        <v>X</v>
      </c>
      <c r="F319" s="78" t="str">
        <f>IF(IFERROR(VLOOKUP('Unified Metrics'!B319,Table4[],1,FALSE),"")="","","X")</f>
        <v/>
      </c>
      <c r="G319" s="78" t="str">
        <f>IF(IFERROR(VLOOKUP('Unified Metrics'!B319,Table5[],1,FALSE),"")="","","X")</f>
        <v>X</v>
      </c>
      <c r="H319" s="5" t="str">
        <f>IF(C319="X",VLOOKUP(B319,Table1[],2,FALSE),IF(D319="X",VLOOKUP(B319,Table2[],2,FALSE),IF(E319="X",VLOOKUP(B319,Table3[],2,FALSE),IF(F319="X",VLOOKUP(B319,Table4[],2,FALSE),VLOOKUP(B319,Table5[],2,FALSE)))))</f>
        <v>The first term a student was enrolled in a class within the Non-Credit instructional area at Santa Ana College</v>
      </c>
      <c r="I319" s="5" t="str">
        <f>IF($C319="X",VLOOKUP($B319,Table1[],3,FALSE),IF($D319="X",VLOOKUP($B319,Table2[],3,FALSE),IF($E319="X",VLOOKUP($B319,Table3[],3,FALSE),IF($F319="X",VLOOKUP($B319,Table4[],3,FALSE),VLOOKUP($B319,Table5[],3,FALSE)))))</f>
        <v>[N/A]</v>
      </c>
      <c r="J319" s="5" t="str">
        <f>IF($C319="X",VLOOKUP($B319,Table1[],4,FALSE),IF($D319="X",VLOOKUP($B319,Table2[],4,FALSE),IF($E319="X",VLOOKUP($B319,Table3[],4,FALSE),IF($F319="X",VLOOKUP($B319,Table4[],4,FALSE),VLOOKUP($B319,Table5[],4,FALSE)))))</f>
        <v>[N/A]</v>
      </c>
      <c r="K319" s="5" t="str">
        <f>IF($C319="X",VLOOKUP($B319,Table1[],5,FALSE),IF($D319="X",VLOOKUP($B319,Table2[],5,FALSE),IF($E319="X",VLOOKUP($B319,Table3[],5,FALSE),IF($F319="X",VLOOKUP($B319,Table4[],5,FALSE),VLOOKUP($B319,Table5[],5,FALSE)))))</f>
        <v>[N/A]</v>
      </c>
      <c r="L319" s="5" t="str">
        <f>IF($C319="X",VLOOKUP($B319,Table1[],6,FALSE),IF($D319="X",VLOOKUP($B319,Table2[],6,FALSE),IF($E319="X",VLOOKUP($B319,Table3[],6,FALSE),IF($F319="X",VLOOKUP($B319,Table4[],6,FALSE),VLOOKUP($B319,Table5[],6,FALSE)))))</f>
        <v>[N/A]</v>
      </c>
      <c r="M319" t="s">
        <v>37</v>
      </c>
      <c r="P319" t="s">
        <v>24</v>
      </c>
      <c r="S319" s="89"/>
    </row>
    <row r="320" spans="1:19" ht="45" x14ac:dyDescent="0.25">
      <c r="A320" s="84">
        <v>312</v>
      </c>
      <c r="B320" s="3" t="s">
        <v>336</v>
      </c>
      <c r="C320" s="78" t="str">
        <f>IF(IFERROR(VLOOKUP('Unified Metrics'!B320,Table1[],1,FALSE),"")="","","X")</f>
        <v>X</v>
      </c>
      <c r="D320" s="78" t="str">
        <f>IF(IFERROR(VLOOKUP('Unified Metrics'!B320,Table2[],1,FALSE),"")="","","X")</f>
        <v>X</v>
      </c>
      <c r="E320" s="78" t="str">
        <f>IF(IFERROR(VLOOKUP('Unified Metrics'!B320,Table3[],1,FALSE),"")="","","X")</f>
        <v>X</v>
      </c>
      <c r="F320" s="78" t="str">
        <f>IF(IFERROR(VLOOKUP('Unified Metrics'!B320,Table4[],1,FALSE),"")="","","X")</f>
        <v/>
      </c>
      <c r="G320" s="78" t="str">
        <f>IF(IFERROR(VLOOKUP('Unified Metrics'!B320,Table5[],1,FALSE),"")="","","X")</f>
        <v>X</v>
      </c>
      <c r="H320" s="5" t="str">
        <f>IF(C320="X",VLOOKUP(B320,Table1[],2,FALSE),IF(D320="X",VLOOKUP(B320,Table2[],2,FALSE),IF(E320="X",VLOOKUP(B320,Table3[],2,FALSE),IF(F320="X",VLOOKUP(B320,Table4[],2,FALSE),VLOOKUP(B320,Table5[],2,FALSE)))))</f>
        <v>The first term a student was enrolled in a class within the Non-Credit instructional area at Santiago Canyon College</v>
      </c>
      <c r="I320" s="5" t="str">
        <f>IF($C320="X",VLOOKUP($B320,Table1[],3,FALSE),IF($D320="X",VLOOKUP($B320,Table2[],3,FALSE),IF($E320="X",VLOOKUP($B320,Table3[],3,FALSE),IF($F320="X",VLOOKUP($B320,Table4[],3,FALSE),VLOOKUP($B320,Table5[],3,FALSE)))))</f>
        <v>[N/A]</v>
      </c>
      <c r="J320" s="5" t="str">
        <f>IF($C320="X",VLOOKUP($B320,Table1[],4,FALSE),IF($D320="X",VLOOKUP($B320,Table2[],4,FALSE),IF($E320="X",VLOOKUP($B320,Table3[],4,FALSE),IF($F320="X",VLOOKUP($B320,Table4[],4,FALSE),VLOOKUP($B320,Table5[],4,FALSE)))))</f>
        <v>[N/A]</v>
      </c>
      <c r="K320" s="5" t="str">
        <f>IF($C320="X",VLOOKUP($B320,Table1[],5,FALSE),IF($D320="X",VLOOKUP($B320,Table2[],5,FALSE),IF($E320="X",VLOOKUP($B320,Table3[],5,FALSE),IF($F320="X",VLOOKUP($B320,Table4[],5,FALSE),VLOOKUP($B320,Table5[],5,FALSE)))))</f>
        <v>[N/A]</v>
      </c>
      <c r="L320" s="5" t="str">
        <f>IF($C320="X",VLOOKUP($B320,Table1[],6,FALSE),IF($D320="X",VLOOKUP($B320,Table2[],6,FALSE),IF($E320="X",VLOOKUP($B320,Table3[],6,FALSE),IF($F320="X",VLOOKUP($B320,Table4[],6,FALSE),VLOOKUP($B320,Table5[],6,FALSE)))))</f>
        <v>[N/A]</v>
      </c>
      <c r="M320" t="s">
        <v>37</v>
      </c>
      <c r="P320" t="s">
        <v>24</v>
      </c>
      <c r="S320" s="89"/>
    </row>
    <row r="321" spans="1:19" ht="30" x14ac:dyDescent="0.25">
      <c r="A321" s="84">
        <v>313</v>
      </c>
      <c r="B321" s="3" t="s">
        <v>337</v>
      </c>
      <c r="C321" s="78" t="str">
        <f>IF(IFERROR(VLOOKUP('Unified Metrics'!B321,Table1[],1,FALSE),"")="","","X")</f>
        <v>X</v>
      </c>
      <c r="D321" s="78" t="str">
        <f>IF(IFERROR(VLOOKUP('Unified Metrics'!B321,Table2[],1,FALSE),"")="","","X")</f>
        <v>X</v>
      </c>
      <c r="E321" s="78" t="str">
        <f>IF(IFERROR(VLOOKUP('Unified Metrics'!B321,Table3[],1,FALSE),"")="","","X")</f>
        <v>X</v>
      </c>
      <c r="F321" s="78" t="str">
        <f>IF(IFERROR(VLOOKUP('Unified Metrics'!B321,Table4[],1,FALSE),"")="","","X")</f>
        <v/>
      </c>
      <c r="G321" s="78" t="str">
        <f>IF(IFERROR(VLOOKUP('Unified Metrics'!B321,Table5[],1,FALSE),"")="","","X")</f>
        <v>X</v>
      </c>
      <c r="H321" s="5" t="str">
        <f>IF(C321="X",VLOOKUP(B321,Table1[],2,FALSE),IF(D321="X",VLOOKUP(B321,Table2[],2,FALSE),IF(E321="X",VLOOKUP(B321,Table3[],2,FALSE),IF(F321="X",VLOOKUP(B321,Table4[],2,FALSE),VLOOKUP(B321,Table5[],2,FALSE)))))</f>
        <v>The first term a student was enrolled in a class within the Special Admit instructional area.</v>
      </c>
      <c r="I321" s="5" t="str">
        <f>IF($C321="X",VLOOKUP($B321,Table1[],3,FALSE),IF($D321="X",VLOOKUP($B321,Table2[],3,FALSE),IF($E321="X",VLOOKUP($B321,Table3[],3,FALSE),IF($F321="X",VLOOKUP($B321,Table4[],3,FALSE),VLOOKUP($B321,Table5[],3,FALSE)))))</f>
        <v>[N/A]</v>
      </c>
      <c r="J321" s="5" t="str">
        <f>IF($C321="X",VLOOKUP($B321,Table1[],4,FALSE),IF($D321="X",VLOOKUP($B321,Table2[],4,FALSE),IF($E321="X",VLOOKUP($B321,Table3[],4,FALSE),IF($F321="X",VLOOKUP($B321,Table4[],4,FALSE),VLOOKUP($B321,Table5[],4,FALSE)))))</f>
        <v>[N/A]</v>
      </c>
      <c r="K321" s="5" t="str">
        <f>IF($C321="X",VLOOKUP($B321,Table1[],5,FALSE),IF($D321="X",VLOOKUP($B321,Table2[],5,FALSE),IF($E321="X",VLOOKUP($B321,Table3[],5,FALSE),IF($F321="X",VLOOKUP($B321,Table4[],5,FALSE),VLOOKUP($B321,Table5[],5,FALSE)))))</f>
        <v>[N/A]</v>
      </c>
      <c r="L321" s="5" t="str">
        <f>IF($C321="X",VLOOKUP($B321,Table1[],6,FALSE),IF($D321="X",VLOOKUP($B321,Table2[],6,FALSE),IF($E321="X",VLOOKUP($B321,Table3[],6,FALSE),IF($F321="X",VLOOKUP($B321,Table4[],6,FALSE),VLOOKUP($B321,Table5[],6,FALSE)))))</f>
        <v>[N/A]</v>
      </c>
      <c r="M321" t="s">
        <v>37</v>
      </c>
      <c r="P321" t="s">
        <v>24</v>
      </c>
      <c r="S321" s="89"/>
    </row>
    <row r="322" spans="1:19" ht="45" x14ac:dyDescent="0.25">
      <c r="A322" s="84">
        <v>314</v>
      </c>
      <c r="B322" s="3" t="s">
        <v>338</v>
      </c>
      <c r="C322" s="78" t="str">
        <f>IF(IFERROR(VLOOKUP('Unified Metrics'!B322,Table1[],1,FALSE),"")="","","X")</f>
        <v>X</v>
      </c>
      <c r="D322" s="78" t="str">
        <f>IF(IFERROR(VLOOKUP('Unified Metrics'!B322,Table2[],1,FALSE),"")="","","X")</f>
        <v>X</v>
      </c>
      <c r="E322" s="78" t="str">
        <f>IF(IFERROR(VLOOKUP('Unified Metrics'!B322,Table3[],1,FALSE),"")="","","X")</f>
        <v>X</v>
      </c>
      <c r="F322" s="78" t="str">
        <f>IF(IFERROR(VLOOKUP('Unified Metrics'!B322,Table4[],1,FALSE),"")="","","X")</f>
        <v/>
      </c>
      <c r="G322" s="78" t="str">
        <f>IF(IFERROR(VLOOKUP('Unified Metrics'!B322,Table5[],1,FALSE),"")="","","X")</f>
        <v>X</v>
      </c>
      <c r="H322" s="5" t="str">
        <f>IF(C322="X",VLOOKUP(B322,Table1[],2,FALSE),IF(D322="X",VLOOKUP(B322,Table2[],2,FALSE),IF(E322="X",VLOOKUP(B322,Table3[],2,FALSE),IF(F322="X",VLOOKUP(B322,Table4[],2,FALSE),VLOOKUP(B322,Table5[],2,FALSE)))))</f>
        <v>The first term a student was enrolled in a class within the Special Admit instructional area at Santa Ana College</v>
      </c>
      <c r="I322" s="5" t="str">
        <f>IF($C322="X",VLOOKUP($B322,Table1[],3,FALSE),IF($D322="X",VLOOKUP($B322,Table2[],3,FALSE),IF($E322="X",VLOOKUP($B322,Table3[],3,FALSE),IF($F322="X",VLOOKUP($B322,Table4[],3,FALSE),VLOOKUP($B322,Table5[],3,FALSE)))))</f>
        <v>[N/A]</v>
      </c>
      <c r="J322" s="5" t="str">
        <f>IF($C322="X",VLOOKUP($B322,Table1[],4,FALSE),IF($D322="X",VLOOKUP($B322,Table2[],4,FALSE),IF($E322="X",VLOOKUP($B322,Table3[],4,FALSE),IF($F322="X",VLOOKUP($B322,Table4[],4,FALSE),VLOOKUP($B322,Table5[],4,FALSE)))))</f>
        <v>[N/A]</v>
      </c>
      <c r="K322" s="5" t="str">
        <f>IF($C322="X",VLOOKUP($B322,Table1[],5,FALSE),IF($D322="X",VLOOKUP($B322,Table2[],5,FALSE),IF($E322="X",VLOOKUP($B322,Table3[],5,FALSE),IF($F322="X",VLOOKUP($B322,Table4[],5,FALSE),VLOOKUP($B322,Table5[],5,FALSE)))))</f>
        <v>[N/A]</v>
      </c>
      <c r="L322" s="5" t="str">
        <f>IF($C322="X",VLOOKUP($B322,Table1[],6,FALSE),IF($D322="X",VLOOKUP($B322,Table2[],6,FALSE),IF($E322="X",VLOOKUP($B322,Table3[],6,FALSE),IF($F322="X",VLOOKUP($B322,Table4[],6,FALSE),VLOOKUP($B322,Table5[],6,FALSE)))))</f>
        <v>[N/A]</v>
      </c>
      <c r="M322" t="s">
        <v>37</v>
      </c>
      <c r="P322" t="s">
        <v>24</v>
      </c>
      <c r="S322" s="89"/>
    </row>
    <row r="323" spans="1:19" ht="45" x14ac:dyDescent="0.25">
      <c r="A323" s="84">
        <v>315</v>
      </c>
      <c r="B323" s="3" t="s">
        <v>339</v>
      </c>
      <c r="C323" s="78" t="str">
        <f>IF(IFERROR(VLOOKUP('Unified Metrics'!B323,Table1[],1,FALSE),"")="","","X")</f>
        <v>X</v>
      </c>
      <c r="D323" s="78" t="str">
        <f>IF(IFERROR(VLOOKUP('Unified Metrics'!B323,Table2[],1,FALSE),"")="","","X")</f>
        <v>X</v>
      </c>
      <c r="E323" s="78" t="str">
        <f>IF(IFERROR(VLOOKUP('Unified Metrics'!B323,Table3[],1,FALSE),"")="","","X")</f>
        <v>X</v>
      </c>
      <c r="F323" s="78" t="str">
        <f>IF(IFERROR(VLOOKUP('Unified Metrics'!B323,Table4[],1,FALSE),"")="","","X")</f>
        <v/>
      </c>
      <c r="G323" s="78" t="str">
        <f>IF(IFERROR(VLOOKUP('Unified Metrics'!B323,Table5[],1,FALSE),"")="","","X")</f>
        <v>X</v>
      </c>
      <c r="H323" s="5" t="str">
        <f>IF(C323="X",VLOOKUP(B323,Table1[],2,FALSE),IF(D323="X",VLOOKUP(B323,Table2[],2,FALSE),IF(E323="X",VLOOKUP(B323,Table3[],2,FALSE),IF(F323="X",VLOOKUP(B323,Table4[],2,FALSE),VLOOKUP(B323,Table5[],2,FALSE)))))</f>
        <v>The first term a student was enrolled in a class within the Special Admit instructional area at Santiago Canyon College</v>
      </c>
      <c r="I323" s="5" t="str">
        <f>IF($C323="X",VLOOKUP($B323,Table1[],3,FALSE),IF($D323="X",VLOOKUP($B323,Table2[],3,FALSE),IF($E323="X",VLOOKUP($B323,Table3[],3,FALSE),IF($F323="X",VLOOKUP($B323,Table4[],3,FALSE),VLOOKUP($B323,Table5[],3,FALSE)))))</f>
        <v>[N/A]</v>
      </c>
      <c r="J323" s="5" t="str">
        <f>IF($C323="X",VLOOKUP($B323,Table1[],4,FALSE),IF($D323="X",VLOOKUP($B323,Table2[],4,FALSE),IF($E323="X",VLOOKUP($B323,Table3[],4,FALSE),IF($F323="X",VLOOKUP($B323,Table4[],4,FALSE),VLOOKUP($B323,Table5[],4,FALSE)))))</f>
        <v>[N/A]</v>
      </c>
      <c r="K323" s="5" t="str">
        <f>IF($C323="X",VLOOKUP($B323,Table1[],5,FALSE),IF($D323="X",VLOOKUP($B323,Table2[],5,FALSE),IF($E323="X",VLOOKUP($B323,Table3[],5,FALSE),IF($F323="X",VLOOKUP($B323,Table4[],5,FALSE),VLOOKUP($B323,Table5[],5,FALSE)))))</f>
        <v>[N/A]</v>
      </c>
      <c r="L323" s="5" t="str">
        <f>IF($C323="X",VLOOKUP($B323,Table1[],6,FALSE),IF($D323="X",VLOOKUP($B323,Table2[],6,FALSE),IF($E323="X",VLOOKUP($B323,Table3[],6,FALSE),IF($F323="X",VLOOKUP($B323,Table4[],6,FALSE),VLOOKUP($B323,Table5[],6,FALSE)))))</f>
        <v>[N/A]</v>
      </c>
      <c r="M323" t="s">
        <v>37</v>
      </c>
      <c r="P323" t="s">
        <v>24</v>
      </c>
      <c r="S323" s="89"/>
    </row>
    <row r="324" spans="1:19" x14ac:dyDescent="0.25">
      <c r="A324" s="84">
        <v>316</v>
      </c>
      <c r="B324" s="3" t="s">
        <v>340</v>
      </c>
      <c r="C324" s="78" t="str">
        <f>IF(IFERROR(VLOOKUP('Unified Metrics'!B324,Table1[],1,FALSE),"")="","","X")</f>
        <v>X</v>
      </c>
      <c r="D324" s="78" t="str">
        <f>IF(IFERROR(VLOOKUP('Unified Metrics'!B324,Table2[],1,FALSE),"")="","","X")</f>
        <v>X</v>
      </c>
      <c r="E324" s="78" t="str">
        <f>IF(IFERROR(VLOOKUP('Unified Metrics'!B324,Table3[],1,FALSE),"")="","","X")</f>
        <v>X</v>
      </c>
      <c r="F324" s="78" t="str">
        <f>IF(IFERROR(VLOOKUP('Unified Metrics'!B324,Table4[],1,FALSE),"")="","","X")</f>
        <v/>
      </c>
      <c r="G324" s="78" t="str">
        <f>IF(IFERROR(VLOOKUP('Unified Metrics'!B324,Table5[],1,FALSE),"")="","","X")</f>
        <v>X</v>
      </c>
      <c r="H324" s="5" t="str">
        <f>IF(C324="X",VLOOKUP(B324,Table1[],2,FALSE),IF(D324="X",VLOOKUP(B324,Table2[],2,FALSE),IF(E324="X",VLOOKUP(B324,Table3[],2,FALSE),IF(F324="X",VLOOKUP(B324,Table4[],2,FALSE),VLOOKUP(B324,Table5[],2,FALSE)))))</f>
        <v>The student's date of birth.</v>
      </c>
      <c r="I324" s="5" t="str">
        <f>IF($C324="X",VLOOKUP($B324,Table1[],3,FALSE),IF($D324="X",VLOOKUP($B324,Table2[],3,FALSE),IF($E324="X",VLOOKUP($B324,Table3[],3,FALSE),IF($F324="X",VLOOKUP($B324,Table4[],3,FALSE),VLOOKUP($B324,Table5[],3,FALSE)))))</f>
        <v>[N/A]</v>
      </c>
      <c r="J324" s="5" t="str">
        <f>IF($C324="X",VLOOKUP($B324,Table1[],4,FALSE),IF($D324="X",VLOOKUP($B324,Table2[],4,FALSE),IF($E324="X",VLOOKUP($B324,Table3[],4,FALSE),IF($F324="X",VLOOKUP($B324,Table4[],4,FALSE),VLOOKUP($B324,Table5[],4,FALSE)))))</f>
        <v>[N/A]</v>
      </c>
      <c r="K324" s="5" t="str">
        <f>IF($C324="X",VLOOKUP($B324,Table1[],5,FALSE),IF($D324="X",VLOOKUP($B324,Table2[],5,FALSE),IF($E324="X",VLOOKUP($B324,Table3[],5,FALSE),IF($F324="X",VLOOKUP($B324,Table4[],5,FALSE),VLOOKUP($B324,Table5[],5,FALSE)))))</f>
        <v>[N/A]</v>
      </c>
      <c r="L324" s="5" t="str">
        <f>IF($C324="X",VLOOKUP($B324,Table1[],6,FALSE),IF($D324="X",VLOOKUP($B324,Table2[],6,FALSE),IF($E324="X",VLOOKUP($B324,Table3[],6,FALSE),IF($F324="X",VLOOKUP($B324,Table4[],6,FALSE),VLOOKUP($B324,Table5[],6,FALSE)))))</f>
        <v>[N/A]</v>
      </c>
      <c r="M324" t="s">
        <v>37</v>
      </c>
      <c r="P324" t="s">
        <v>24</v>
      </c>
      <c r="S324" s="89"/>
    </row>
    <row r="325" spans="1:19" x14ac:dyDescent="0.25">
      <c r="A325" s="84">
        <v>317</v>
      </c>
      <c r="B325" s="3" t="s">
        <v>341</v>
      </c>
      <c r="C325" s="78" t="str">
        <f>IF(IFERROR(VLOOKUP('Unified Metrics'!B325,Table1[],1,FALSE),"")="","","X")</f>
        <v>X</v>
      </c>
      <c r="D325" s="78" t="str">
        <f>IF(IFERROR(VLOOKUP('Unified Metrics'!B325,Table2[],1,FALSE),"")="","","X")</f>
        <v>X</v>
      </c>
      <c r="E325" s="78" t="str">
        <f>IF(IFERROR(VLOOKUP('Unified Metrics'!B325,Table3[],1,FALSE),"")="","","X")</f>
        <v>X</v>
      </c>
      <c r="F325" s="78" t="str">
        <f>IF(IFERROR(VLOOKUP('Unified Metrics'!B325,Table4[],1,FALSE),"")="","","X")</f>
        <v/>
      </c>
      <c r="G325" s="78" t="str">
        <f>IF(IFERROR(VLOOKUP('Unified Metrics'!B325,Table5[],1,FALSE),"")="","","X")</f>
        <v>X</v>
      </c>
      <c r="H325" s="5" t="str">
        <f>IF(C325="X",VLOOKUP(B325,Table1[],2,FALSE),IF(D325="X",VLOOKUP(B325,Table2[],2,FALSE),IF(E325="X",VLOOKUP(B325,Table3[],2,FALSE),IF(F325="X",VLOOKUP(B325,Table4[],2,FALSE),VLOOKUP(B325,Table5[],2,FALSE)))))</f>
        <v>The active chosen name for a student</v>
      </c>
      <c r="I325" s="5" t="str">
        <f>IF($C325="X",VLOOKUP($B325,Table1[],3,FALSE),IF($D325="X",VLOOKUP($B325,Table2[],3,FALSE),IF($E325="X",VLOOKUP($B325,Table3[],3,FALSE),IF($F325="X",VLOOKUP($B325,Table4[],3,FALSE),VLOOKUP($B325,Table5[],3,FALSE)))))</f>
        <v>[N/A]</v>
      </c>
      <c r="J325" s="5" t="str">
        <f>IF($C325="X",VLOOKUP($B325,Table1[],4,FALSE),IF($D325="X",VLOOKUP($B325,Table2[],4,FALSE),IF($E325="X",VLOOKUP($B325,Table3[],4,FALSE),IF($F325="X",VLOOKUP($B325,Table4[],4,FALSE),VLOOKUP($B325,Table5[],4,FALSE)))))</f>
        <v>[N/A]</v>
      </c>
      <c r="K325" s="5" t="str">
        <f>IF($C325="X",VLOOKUP($B325,Table1[],5,FALSE),IF($D325="X",VLOOKUP($B325,Table2[],5,FALSE),IF($E325="X",VLOOKUP($B325,Table3[],5,FALSE),IF($F325="X",VLOOKUP($B325,Table4[],5,FALSE),VLOOKUP($B325,Table5[],5,FALSE)))))</f>
        <v>[N/A]</v>
      </c>
      <c r="L325" s="5" t="str">
        <f>IF($C325="X",VLOOKUP($B325,Table1[],6,FALSE),IF($D325="X",VLOOKUP($B325,Table2[],6,FALSE),IF($E325="X",VLOOKUP($B325,Table3[],6,FALSE),IF($F325="X",VLOOKUP($B325,Table4[],6,FALSE),VLOOKUP($B325,Table5[],6,FALSE)))))</f>
        <v>[N/A]</v>
      </c>
      <c r="M325" t="s">
        <v>37</v>
      </c>
      <c r="P325" t="s">
        <v>24</v>
      </c>
      <c r="S325" s="89"/>
    </row>
    <row r="326" spans="1:19" ht="135" x14ac:dyDescent="0.25">
      <c r="A326" s="84">
        <v>318</v>
      </c>
      <c r="B326" s="3" t="s">
        <v>342</v>
      </c>
      <c r="C326" s="78" t="str">
        <f>IF(IFERROR(VLOOKUP('Unified Metrics'!B326,Table1[],1,FALSE),"")="","","X")</f>
        <v/>
      </c>
      <c r="D326" s="78" t="str">
        <f>IF(IFERROR(VLOOKUP('Unified Metrics'!B326,Table2[],1,FALSE),"")="","","X")</f>
        <v/>
      </c>
      <c r="E326" s="78" t="str">
        <f>IF(IFERROR(VLOOKUP('Unified Metrics'!B326,Table3[],1,FALSE),"")="","","X")</f>
        <v/>
      </c>
      <c r="F326" s="78" t="str">
        <f>IF(IFERROR(VLOOKUP('Unified Metrics'!B326,Table4[],1,FALSE),"")="","","X")</f>
        <v>X</v>
      </c>
      <c r="G326" s="78" t="str">
        <f>IF(IFERROR(VLOOKUP('Unified Metrics'!B326,Table5[],1,FALSE),"")="","","X")</f>
        <v/>
      </c>
      <c r="H326" s="5" t="str">
        <f>IF(C326="X",VLOOKUP(B326,Table1[],2,FALSE),IF(D326="X",VLOOKUP(B326,Table2[],2,FALSE),IF(E326="X",VLOOKUP(B326,Table3[],2,FALSE),IF(F326="X",VLOOKUP(B326,Table4[],2,FALSE),VLOOKUP(B326,Table5[],2,FALSE)))))</f>
        <v xml:space="preserve">WSCH = "Weekly Student Contact Hours" defined for every accounting method.
</v>
      </c>
      <c r="I326" s="5" t="str">
        <f>IF($C326="X",VLOOKUP($B326,Table1[],3,FALSE),IF($D326="X",VLOOKUP($B326,Table2[],3,FALSE),IF($E326="X",VLOOKUP($B326,Table3[],3,FALSE),IF($F326="X",VLOOKUP($B326,Table4[],3,FALSE),VLOOKUP($B326,Table5[],3,FALSE)))))</f>
        <v>TBD</v>
      </c>
      <c r="J326" s="5" t="str">
        <f>IF($C326="X",VLOOKUP($B326,Table1[],4,FALSE),IF($D326="X",VLOOKUP($B326,Table2[],4,FALSE),IF($E326="X",VLOOKUP($B326,Table3[],4,FALSE),IF($F326="X",VLOOKUP($B326,Table4[],4,FALSE),VLOOKUP($B326,Table5[],4,FALSE)))))</f>
        <v>TBD</v>
      </c>
      <c r="K326" s="5" t="str">
        <f>IF($C326="X",VLOOKUP($B326,Table1[],5,FALSE),IF($D326="X",VLOOKUP($B326,Table2[],5,FALSE),IF($E326="X",VLOOKUP($B326,Table3[],5,FALSE),IF($F326="X",VLOOKUP($B326,Table4[],5,FALSE),VLOOKUP($B326,Table5[],5,FALSE)))))</f>
        <v>NOTES ON USING THIS ELEMENT:
     • For Weekly : WSCH = WKLY CONT HOURS x CENSUS
     • For Daily: WSCH = DAILY CONT HOURS x CENSUS / TLM
     • For Positive Attendance: WSCH = PA / TLM
     • For Indep.Study/WorkExp.: WSCH = IW/ID UNITS</v>
      </c>
      <c r="L326" s="5" t="str">
        <f>IF($C326="X",VLOOKUP($B326,Table1[],6,FALSE),IF($D326="X",VLOOKUP($B326,Table2[],6,FALSE),IF($E326="X",VLOOKUP($B326,Table3[],6,FALSE),IF($F326="X",VLOOKUP($B326,Table4[],6,FALSE),VLOOKUP($B326,Table5[],6,FALSE)))))</f>
        <v>TBD</v>
      </c>
    </row>
    <row r="327" spans="1:19" ht="105" x14ac:dyDescent="0.25">
      <c r="A327" s="84">
        <v>319</v>
      </c>
      <c r="B327" s="3" t="s">
        <v>343</v>
      </c>
      <c r="C327" s="78" t="str">
        <f>IF(IFERROR(VLOOKUP('Unified Metrics'!B327,Table1[],1,FALSE),"")="","","X")</f>
        <v/>
      </c>
      <c r="D327" s="78" t="str">
        <f>IF(IFERROR(VLOOKUP('Unified Metrics'!B327,Table2[],1,FALSE),"")="","","X")</f>
        <v/>
      </c>
      <c r="E327" s="78" t="str">
        <f>IF(IFERROR(VLOOKUP('Unified Metrics'!B327,Table3[],1,FALSE),"")="","","X")</f>
        <v/>
      </c>
      <c r="F327" s="78" t="str">
        <f>IF(IFERROR(VLOOKUP('Unified Metrics'!B327,Table4[],1,FALSE),"")="","","X")</f>
        <v>X</v>
      </c>
      <c r="G327" s="78" t="str">
        <f>IF(IFERROR(VLOOKUP('Unified Metrics'!B327,Table5[],1,FALSE),"")="","","X")</f>
        <v/>
      </c>
      <c r="H327" s="5" t="str">
        <f>IF(C327="X",VLOOKUP(B327,Table1[],2,FALSE),IF(D327="X",VLOOKUP(B327,Table2[],2,FALSE),IF(E327="X",VLOOKUP(B327,Table3[],2,FALSE),IF(F327="X",VLOOKUP(B327,Table4[],2,FALSE),VLOOKUP(B327,Table5[],2,FALSE)))))</f>
        <v>The number of student contact hours for selected class section(s) represented as a daily total</v>
      </c>
      <c r="I327" s="5" t="str">
        <f>IF($C327="X",VLOOKUP($B327,Table1[],3,FALSE),IF($D327="X",VLOOKUP($B327,Table2[],3,FALSE),IF($E327="X",VLOOKUP($B327,Table3[],3,FALSE),IF($F327="X",VLOOKUP($B327,Table4[],3,FALSE),VLOOKUP($B327,Table5[],3,FALSE)))))</f>
        <v>[N/A]</v>
      </c>
      <c r="J327" s="5" t="str">
        <f>IF($C327="X",VLOOKUP($B327,Table1[],4,FALSE),IF($D327="X",VLOOKUP($B327,Table2[],4,FALSE),IF($E327="X",VLOOKUP($B327,Table3[],4,FALSE),IF($F327="X",VLOOKUP($B327,Table4[],4,FALSE),VLOOKUP($B327,Table5[],4,FALSE)))))</f>
        <v>[N/A]</v>
      </c>
      <c r="K327" s="5" t="str">
        <f>IF($C327="X",VLOOKUP($B327,Table1[],5,FALSE),IF($D327="X",VLOOKUP($B327,Table2[],5,FALSE),IF($E327="X",VLOOKUP($B327,Table3[],5,FALSE),IF($F327="X",VLOOKUP($B327,Table4[],5,FALSE),VLOOKUP($B327,Table5[],5,FALSE)))))</f>
        <v>[N/A]</v>
      </c>
      <c r="L327" s="5" t="str">
        <f>IF($C327="X",VLOOKUP($B327,Table1[],6,FALSE),IF($D327="X",VLOOKUP($B327,Table2[],6,FALSE),IF($E327="X",VLOOKUP($B327,Table3[],6,FALSE),IF($F327="X",VLOOKUP($B327,Table4[],6,FALSE),VLOOKUP($B327,Table5[],6,FALSE)))))</f>
        <v>Related Elements: [Student Contact Hours, Weekly (WSCH)], [Student Contact Hours, Positive Attendance], [Student Contact Hours, Indpendent Study/Work Exp]</v>
      </c>
    </row>
    <row r="328" spans="1:19" ht="105" x14ac:dyDescent="0.25">
      <c r="A328" s="84">
        <v>320</v>
      </c>
      <c r="B328" s="3" t="s">
        <v>344</v>
      </c>
      <c r="C328" s="78" t="str">
        <f>IF(IFERROR(VLOOKUP('Unified Metrics'!B328,Table1[],1,FALSE),"")="","","X")</f>
        <v/>
      </c>
      <c r="D328" s="78" t="str">
        <f>IF(IFERROR(VLOOKUP('Unified Metrics'!B328,Table2[],1,FALSE),"")="","","X")</f>
        <v/>
      </c>
      <c r="E328" s="78" t="str">
        <f>IF(IFERROR(VLOOKUP('Unified Metrics'!B328,Table3[],1,FALSE),"")="","","X")</f>
        <v/>
      </c>
      <c r="F328" s="78" t="str">
        <f>IF(IFERROR(VLOOKUP('Unified Metrics'!B328,Table4[],1,FALSE),"")="","","X")</f>
        <v>X</v>
      </c>
      <c r="G328" s="78" t="str">
        <f>IF(IFERROR(VLOOKUP('Unified Metrics'!B328,Table5[],1,FALSE),"")="","","X")</f>
        <v/>
      </c>
      <c r="H328" s="5" t="str">
        <f>IF(C328="X",VLOOKUP(B328,Table1[],2,FALSE),IF(D328="X",VLOOKUP(B328,Table2[],2,FALSE),IF(E328="X",VLOOKUP(B328,Table3[],2,FALSE),IF(F328="X",VLOOKUP(B328,Table4[],2,FALSE),VLOOKUP(B328,Table5[],2,FALSE)))))</f>
        <v>The number of student contact hours for selected independent study/work experience class sections</v>
      </c>
      <c r="I328" s="5" t="str">
        <f>IF($C328="X",VLOOKUP($B328,Table1[],3,FALSE),IF($D328="X",VLOOKUP($B328,Table2[],3,FALSE),IF($E328="X",VLOOKUP($B328,Table3[],3,FALSE),IF($F328="X",VLOOKUP($B328,Table4[],3,FALSE),VLOOKUP($B328,Table5[],3,FALSE)))))</f>
        <v>[N/A]</v>
      </c>
      <c r="J328" s="5" t="str">
        <f>IF($C328="X",VLOOKUP($B328,Table1[],4,FALSE),IF($D328="X",VLOOKUP($B328,Table2[],4,FALSE),IF($E328="X",VLOOKUP($B328,Table3[],4,FALSE),IF($F328="X",VLOOKUP($B328,Table4[],4,FALSE),VLOOKUP($B328,Table5[],4,FALSE)))))</f>
        <v>[N/A]</v>
      </c>
      <c r="K328" s="5" t="str">
        <f>IF($C328="X",VLOOKUP($B328,Table1[],5,FALSE),IF($D328="X",VLOOKUP($B328,Table2[],5,FALSE),IF($E328="X",VLOOKUP($B328,Table3[],5,FALSE),IF($F328="X",VLOOKUP($B328,Table4[],5,FALSE),VLOOKUP($B328,Table5[],5,FALSE)))))</f>
        <v>[N/A]</v>
      </c>
      <c r="L328" s="5" t="str">
        <f>IF($C328="X",VLOOKUP($B328,Table1[],6,FALSE),IF($D328="X",VLOOKUP($B328,Table2[],6,FALSE),IF($E328="X",VLOOKUP($B328,Table3[],6,FALSE),IF($F328="X",VLOOKUP($B328,Table4[],6,FALSE),VLOOKUP($B328,Table5[],6,FALSE)))))</f>
        <v>Related Elements: [Student Contact Hours, Daily (DSCH], [Student Contact Hours, Positive Attendance], [Student Contact Hours, Weekly (WSCH)]</v>
      </c>
    </row>
    <row r="329" spans="1:19" ht="105" x14ac:dyDescent="0.25">
      <c r="A329" s="84">
        <v>321</v>
      </c>
      <c r="B329" s="3" t="s">
        <v>345</v>
      </c>
      <c r="C329" s="78" t="str">
        <f>IF(IFERROR(VLOOKUP('Unified Metrics'!B329,Table1[],1,FALSE),"")="","","X")</f>
        <v/>
      </c>
      <c r="D329" s="78" t="str">
        <f>IF(IFERROR(VLOOKUP('Unified Metrics'!B329,Table2[],1,FALSE),"")="","","X")</f>
        <v/>
      </c>
      <c r="E329" s="78" t="str">
        <f>IF(IFERROR(VLOOKUP('Unified Metrics'!B329,Table3[],1,FALSE),"")="","","X")</f>
        <v/>
      </c>
      <c r="F329" s="78" t="str">
        <f>IF(IFERROR(VLOOKUP('Unified Metrics'!B329,Table4[],1,FALSE),"")="","","X")</f>
        <v>X</v>
      </c>
      <c r="G329" s="78" t="str">
        <f>IF(IFERROR(VLOOKUP('Unified Metrics'!B329,Table5[],1,FALSE),"")="","","X")</f>
        <v/>
      </c>
      <c r="H329" s="5" t="str">
        <f>IF(C329="X",VLOOKUP(B329,Table1[],2,FALSE),IF(D329="X",VLOOKUP(B329,Table2[],2,FALSE),IF(E329="X",VLOOKUP(B329,Table3[],2,FALSE),IF(F329="X",VLOOKUP(B329,Table4[],2,FALSE),VLOOKUP(B329,Table5[],2,FALSE)))))</f>
        <v>The number of student contact hours for selected positive attendance class sections</v>
      </c>
      <c r="I329" s="5" t="str">
        <f>IF($C329="X",VLOOKUP($B329,Table1[],3,FALSE),IF($D329="X",VLOOKUP($B329,Table2[],3,FALSE),IF($E329="X",VLOOKUP($B329,Table3[],3,FALSE),IF($F329="X",VLOOKUP($B329,Table4[],3,FALSE),VLOOKUP($B329,Table5[],3,FALSE)))))</f>
        <v>[N/A]</v>
      </c>
      <c r="J329" s="5" t="str">
        <f>IF($C329="X",VLOOKUP($B329,Table1[],4,FALSE),IF($D329="X",VLOOKUP($B329,Table2[],4,FALSE),IF($E329="X",VLOOKUP($B329,Table3[],4,FALSE),IF($F329="X",VLOOKUP($B329,Table4[],4,FALSE),VLOOKUP($B329,Table5[],4,FALSE)))))</f>
        <v>[N/A]</v>
      </c>
      <c r="K329" s="5" t="str">
        <f>IF($C329="X",VLOOKUP($B329,Table1[],5,FALSE),IF($D329="X",VLOOKUP($B329,Table2[],5,FALSE),IF($E329="X",VLOOKUP($B329,Table3[],5,FALSE),IF($F329="X",VLOOKUP($B329,Table4[],5,FALSE),VLOOKUP($B329,Table5[],5,FALSE)))))</f>
        <v>[N/A]</v>
      </c>
      <c r="L329" s="5" t="str">
        <f>IF($C329="X",VLOOKUP($B329,Table1[],6,FALSE),IF($D329="X",VLOOKUP($B329,Table2[],6,FALSE),IF($E329="X",VLOOKUP($B329,Table3[],6,FALSE),IF($F329="X",VLOOKUP($B329,Table4[],6,FALSE),VLOOKUP($B329,Table5[],6,FALSE)))))</f>
        <v>Related Elements: [Student Contact Hours, Daily (DSCH], [Student Contact Hours, Daily (DSCH)], [Student Contact Hours, Indpendent Study/Work Exp]</v>
      </c>
    </row>
    <row r="330" spans="1:19" ht="105" x14ac:dyDescent="0.25">
      <c r="A330" s="84">
        <v>322</v>
      </c>
      <c r="B330" s="3" t="s">
        <v>346</v>
      </c>
      <c r="C330" s="78" t="str">
        <f>IF(IFERROR(VLOOKUP('Unified Metrics'!B330,Table1[],1,FALSE),"")="","","X")</f>
        <v/>
      </c>
      <c r="D330" s="78" t="str">
        <f>IF(IFERROR(VLOOKUP('Unified Metrics'!B330,Table2[],1,FALSE),"")="","","X")</f>
        <v/>
      </c>
      <c r="E330" s="78" t="str">
        <f>IF(IFERROR(VLOOKUP('Unified Metrics'!B330,Table3[],1,FALSE),"")="","","X")</f>
        <v/>
      </c>
      <c r="F330" s="78" t="str">
        <f>IF(IFERROR(VLOOKUP('Unified Metrics'!B330,Table4[],1,FALSE),"")="","","X")</f>
        <v>X</v>
      </c>
      <c r="G330" s="78" t="str">
        <f>IF(IFERROR(VLOOKUP('Unified Metrics'!B330,Table5[],1,FALSE),"")="","","X")</f>
        <v/>
      </c>
      <c r="H330" s="5" t="str">
        <f>IF(C330="X",VLOOKUP(B330,Table1[],2,FALSE),IF(D330="X",VLOOKUP(B330,Table2[],2,FALSE),IF(E330="X",VLOOKUP(B330,Table3[],2,FALSE),IF(F330="X",VLOOKUP(B330,Table4[],2,FALSE),VLOOKUP(B330,Table5[],2,FALSE)))))</f>
        <v>The number of student contact hours for selected class section(s) represented as a weekly total</v>
      </c>
      <c r="I330" s="5" t="str">
        <f>IF($C330="X",VLOOKUP($B330,Table1[],3,FALSE),IF($D330="X",VLOOKUP($B330,Table2[],3,FALSE),IF($E330="X",VLOOKUP($B330,Table3[],3,FALSE),IF($F330="X",VLOOKUP($B330,Table4[],3,FALSE),VLOOKUP($B330,Table5[],3,FALSE)))))</f>
        <v>[N/A]</v>
      </c>
      <c r="J330" s="5" t="str">
        <f>IF($C330="X",VLOOKUP($B330,Table1[],4,FALSE),IF($D330="X",VLOOKUP($B330,Table2[],4,FALSE),IF($E330="X",VLOOKUP($B330,Table3[],4,FALSE),IF($F330="X",VLOOKUP($B330,Table4[],4,FALSE),VLOOKUP($B330,Table5[],4,FALSE)))))</f>
        <v>[N/A]</v>
      </c>
      <c r="K330" s="5" t="str">
        <f>IF($C330="X",VLOOKUP($B330,Table1[],5,FALSE),IF($D330="X",VLOOKUP($B330,Table2[],5,FALSE),IF($E330="X",VLOOKUP($B330,Table3[],5,FALSE),IF($F330="X",VLOOKUP($B330,Table4[],5,FALSE),VLOOKUP($B330,Table5[],5,FALSE)))))</f>
        <v>[N/A]</v>
      </c>
      <c r="L330" s="5" t="str">
        <f>IF($C330="X",VLOOKUP($B330,Table1[],6,FALSE),IF($D330="X",VLOOKUP($B330,Table2[],6,FALSE),IF($E330="X",VLOOKUP($B330,Table3[],6,FALSE),IF($F330="X",VLOOKUP($B330,Table4[],6,FALSE),VLOOKUP($B330,Table5[],6,FALSE)))))</f>
        <v>Related Elements: [Student Contact Hours, Daily (DSCH], [Student Contact Hours, Positive Attendance], [Student Contact Hours, Indpendent Study/Work Exp]</v>
      </c>
    </row>
    <row r="331" spans="1:19" x14ac:dyDescent="0.25">
      <c r="A331" s="84">
        <v>323</v>
      </c>
      <c r="B331" s="3" t="s">
        <v>347</v>
      </c>
      <c r="C331" s="78" t="str">
        <f>IF(IFERROR(VLOOKUP('Unified Metrics'!B331,Table1[],1,FALSE),"")="","","X")</f>
        <v>X</v>
      </c>
      <c r="D331" s="78" t="str">
        <f>IF(IFERROR(VLOOKUP('Unified Metrics'!B331,Table2[],1,FALSE),"")="","","X")</f>
        <v>X</v>
      </c>
      <c r="E331" s="78" t="str">
        <f>IF(IFERROR(VLOOKUP('Unified Metrics'!B331,Table3[],1,FALSE),"")="","","X")</f>
        <v>X</v>
      </c>
      <c r="F331" s="78" t="str">
        <f>IF(IFERROR(VLOOKUP('Unified Metrics'!B331,Table4[],1,FALSE),"")="","","X")</f>
        <v/>
      </c>
      <c r="G331" s="78" t="str">
        <f>IF(IFERROR(VLOOKUP('Unified Metrics'!B331,Table5[],1,FALSE),"")="","","X")</f>
        <v>X</v>
      </c>
      <c r="H331" s="5" t="str">
        <f>IF(C331="X",VLOOKUP(B331,Table1[],2,FALSE),IF(D331="X",VLOOKUP(B331,Table2[],2,FALSE),IF(E331="X",VLOOKUP(B331,Table3[],2,FALSE),IF(F331="X",VLOOKUP(B331,Table4[],2,FALSE),VLOOKUP(B331,Table5[],2,FALSE)))))</f>
        <v>The active First Name for a student.</v>
      </c>
      <c r="I331" s="5" t="str">
        <f>IF($C331="X",VLOOKUP($B331,Table1[],3,FALSE),IF($D331="X",VLOOKUP($B331,Table2[],3,FALSE),IF($E331="X",VLOOKUP($B331,Table3[],3,FALSE),IF($F331="X",VLOOKUP($B331,Table4[],3,FALSE),VLOOKUP($B331,Table5[],3,FALSE)))))</f>
        <v>[N/A]</v>
      </c>
      <c r="J331" s="5" t="str">
        <f>IF($C331="X",VLOOKUP($B331,Table1[],4,FALSE),IF($D331="X",VLOOKUP($B331,Table2[],4,FALSE),IF($E331="X",VLOOKUP($B331,Table3[],4,FALSE),IF($F331="X",VLOOKUP($B331,Table4[],4,FALSE),VLOOKUP($B331,Table5[],4,FALSE)))))</f>
        <v>[N/A]</v>
      </c>
      <c r="K331" s="5" t="str">
        <f>IF($C331="X",VLOOKUP($B331,Table1[],5,FALSE),IF($D331="X",VLOOKUP($B331,Table2[],5,FALSE),IF($E331="X",VLOOKUP($B331,Table3[],5,FALSE),IF($F331="X",VLOOKUP($B331,Table4[],5,FALSE),VLOOKUP($B331,Table5[],5,FALSE)))))</f>
        <v>[N/A]</v>
      </c>
      <c r="L331" s="5" t="str">
        <f>IF($C331="X",VLOOKUP($B331,Table1[],6,FALSE),IF($D331="X",VLOOKUP($B331,Table2[],6,FALSE),IF($E331="X",VLOOKUP($B331,Table3[],6,FALSE),IF($F331="X",VLOOKUP($B331,Table4[],6,FALSE),VLOOKUP($B331,Table5[],6,FALSE)))))</f>
        <v>[N/A]</v>
      </c>
      <c r="M331" t="s">
        <v>37</v>
      </c>
      <c r="P331" t="s">
        <v>24</v>
      </c>
      <c r="S331" s="89"/>
    </row>
    <row r="332" spans="1:19" x14ac:dyDescent="0.25">
      <c r="A332" s="84">
        <v>324</v>
      </c>
      <c r="B332" s="3" t="s">
        <v>348</v>
      </c>
      <c r="C332" s="78" t="str">
        <f>IF(IFERROR(VLOOKUP('Unified Metrics'!B332,Table1[],1,FALSE),"")="","","X")</f>
        <v>X</v>
      </c>
      <c r="D332" s="78" t="str">
        <f>IF(IFERROR(VLOOKUP('Unified Metrics'!B332,Table2[],1,FALSE),"")="","","X")</f>
        <v>X</v>
      </c>
      <c r="E332" s="78" t="str">
        <f>IF(IFERROR(VLOOKUP('Unified Metrics'!B332,Table3[],1,FALSE),"")="","","X")</f>
        <v>X</v>
      </c>
      <c r="F332" s="78" t="str">
        <f>IF(IFERROR(VLOOKUP('Unified Metrics'!B332,Table4[],1,FALSE),"")="","","X")</f>
        <v/>
      </c>
      <c r="G332" s="78" t="str">
        <f>IF(IFERROR(VLOOKUP('Unified Metrics'!B332,Table5[],1,FALSE),"")="","","X")</f>
        <v>X</v>
      </c>
      <c r="H332" s="5" t="str">
        <f>IF(C332="X",VLOOKUP(B332,Table1[],2,FALSE),IF(D332="X",VLOOKUP(B332,Table2[],2,FALSE),IF(E332="X",VLOOKUP(B332,Table3[],2,FALSE),IF(F332="X",VLOOKUP(B332,Table4[],2,FALSE),VLOOKUP(B332,Table5[],2,FALSE)))))</f>
        <v>The Active Full Name for a student.</v>
      </c>
      <c r="I332" s="5" t="str">
        <f>IF($C332="X",VLOOKUP($B332,Table1[],3,FALSE),IF($D332="X",VLOOKUP($B332,Table2[],3,FALSE),IF($E332="X",VLOOKUP($B332,Table3[],3,FALSE),IF($F332="X",VLOOKUP($B332,Table4[],3,FALSE),VLOOKUP($B332,Table5[],3,FALSE)))))</f>
        <v>[N/A]</v>
      </c>
      <c r="J332" s="5" t="str">
        <f>IF($C332="X",VLOOKUP($B332,Table1[],4,FALSE),IF($D332="X",VLOOKUP($B332,Table2[],4,FALSE),IF($E332="X",VLOOKUP($B332,Table3[],4,FALSE),IF($F332="X",VLOOKUP($B332,Table4[],4,FALSE),VLOOKUP($B332,Table5[],4,FALSE)))))</f>
        <v>[N/A]</v>
      </c>
      <c r="K332" s="5" t="str">
        <f>IF($C332="X",VLOOKUP($B332,Table1[],5,FALSE),IF($D332="X",VLOOKUP($B332,Table2[],5,FALSE),IF($E332="X",VLOOKUP($B332,Table3[],5,FALSE),IF($F332="X",VLOOKUP($B332,Table4[],5,FALSE),VLOOKUP($B332,Table5[],5,FALSE)))))</f>
        <v>[N/A]</v>
      </c>
      <c r="L332" s="5" t="str">
        <f>IF($C332="X",VLOOKUP($B332,Table1[],6,FALSE),IF($D332="X",VLOOKUP($B332,Table2[],6,FALSE),IF($E332="X",VLOOKUP($B332,Table3[],6,FALSE),IF($F332="X",VLOOKUP($B332,Table4[],6,FALSE),VLOOKUP($B332,Table5[],6,FALSE)))))</f>
        <v>[N/A]</v>
      </c>
      <c r="M332" t="s">
        <v>37</v>
      </c>
      <c r="P332" t="s">
        <v>24</v>
      </c>
      <c r="S332" s="89"/>
    </row>
    <row r="333" spans="1:19" x14ac:dyDescent="0.25">
      <c r="A333" s="84">
        <v>325</v>
      </c>
      <c r="B333" s="3" t="s">
        <v>349</v>
      </c>
      <c r="C333" s="78" t="str">
        <f>IF(IFERROR(VLOOKUP('Unified Metrics'!B333,Table1[],1,FALSE),"")="","","X")</f>
        <v>X</v>
      </c>
      <c r="D333" s="78" t="str">
        <f>IF(IFERROR(VLOOKUP('Unified Metrics'!B333,Table2[],1,FALSE),"")="","","X")</f>
        <v>X</v>
      </c>
      <c r="E333" s="78" t="str">
        <f>IF(IFERROR(VLOOKUP('Unified Metrics'!B333,Table3[],1,FALSE),"")="","","X")</f>
        <v>X</v>
      </c>
      <c r="F333" s="78" t="str">
        <f>IF(IFERROR(VLOOKUP('Unified Metrics'!B333,Table4[],1,FALSE),"")="","","X")</f>
        <v/>
      </c>
      <c r="G333" s="78" t="str">
        <f>IF(IFERROR(VLOOKUP('Unified Metrics'!B333,Table5[],1,FALSE),"")="","","X")</f>
        <v>X</v>
      </c>
      <c r="H333" s="5" t="str">
        <f>IF(C333="X",VLOOKUP(B333,Table1[],2,FALSE),IF(D333="X",VLOOKUP(B333,Table2[],2,FALSE),IF(E333="X",VLOOKUP(B333,Table3[],2,FALSE),IF(F333="X",VLOOKUP(B333,Table4[],2,FALSE),VLOOKUP(B333,Table5[],2,FALSE)))))</f>
        <v>The Active Home City for a student.</v>
      </c>
      <c r="I333" s="5" t="str">
        <f>IF($C333="X",VLOOKUP($B333,Table1[],3,FALSE),IF($D333="X",VLOOKUP($B333,Table2[],3,FALSE),IF($E333="X",VLOOKUP($B333,Table3[],3,FALSE),IF($F333="X",VLOOKUP($B333,Table4[],3,FALSE),VLOOKUP($B333,Table5[],3,FALSE)))))</f>
        <v>[N/A]</v>
      </c>
      <c r="J333" s="5" t="str">
        <f>IF($C333="X",VLOOKUP($B333,Table1[],4,FALSE),IF($D333="X",VLOOKUP($B333,Table2[],4,FALSE),IF($E333="X",VLOOKUP($B333,Table3[],4,FALSE),IF($F333="X",VLOOKUP($B333,Table4[],4,FALSE),VLOOKUP($B333,Table5[],4,FALSE)))))</f>
        <v>[N/A]</v>
      </c>
      <c r="K333" s="5" t="str">
        <f>IF($C333="X",VLOOKUP($B333,Table1[],5,FALSE),IF($D333="X",VLOOKUP($B333,Table2[],5,FALSE),IF($E333="X",VLOOKUP($B333,Table3[],5,FALSE),IF($F333="X",VLOOKUP($B333,Table4[],5,FALSE),VLOOKUP($B333,Table5[],5,FALSE)))))</f>
        <v>[N/A]</v>
      </c>
      <c r="L333" s="5" t="str">
        <f>IF($C333="X",VLOOKUP($B333,Table1[],6,FALSE),IF($D333="X",VLOOKUP($B333,Table2[],6,FALSE),IF($E333="X",VLOOKUP($B333,Table3[],6,FALSE),IF($F333="X",VLOOKUP($B333,Table4[],6,FALSE),VLOOKUP($B333,Table5[],6,FALSE)))))</f>
        <v>[N/A]</v>
      </c>
      <c r="M333" t="s">
        <v>37</v>
      </c>
      <c r="P333" t="s">
        <v>24</v>
      </c>
      <c r="S333" s="89"/>
    </row>
    <row r="334" spans="1:19" x14ac:dyDescent="0.25">
      <c r="A334" s="84">
        <v>326</v>
      </c>
      <c r="B334" s="3" t="s">
        <v>350</v>
      </c>
      <c r="C334" s="78" t="str">
        <f>IF(IFERROR(VLOOKUP('Unified Metrics'!B334,Table1[],1,FALSE),"")="","","X")</f>
        <v>X</v>
      </c>
      <c r="D334" s="78" t="str">
        <f>IF(IFERROR(VLOOKUP('Unified Metrics'!B334,Table2[],1,FALSE),"")="","","X")</f>
        <v>X</v>
      </c>
      <c r="E334" s="78" t="str">
        <f>IF(IFERROR(VLOOKUP('Unified Metrics'!B334,Table3[],1,FALSE),"")="","","X")</f>
        <v>X</v>
      </c>
      <c r="F334" s="78" t="str">
        <f>IF(IFERROR(VLOOKUP('Unified Metrics'!B334,Table4[],1,FALSE),"")="","","X")</f>
        <v/>
      </c>
      <c r="G334" s="78" t="str">
        <f>IF(IFERROR(VLOOKUP('Unified Metrics'!B334,Table5[],1,FALSE),"")="","","X")</f>
        <v>X</v>
      </c>
      <c r="H334" s="5" t="str">
        <f>IF(C334="X",VLOOKUP(B334,Table1[],2,FALSE),IF(D334="X",VLOOKUP(B334,Table2[],2,FALSE),IF(E334="X",VLOOKUP(B334,Table3[],2,FALSE),IF(F334="X",VLOOKUP(B334,Table4[],2,FALSE),VLOOKUP(B334,Table5[],2,FALSE)))))</f>
        <v>The Active Home Address for a student.</v>
      </c>
      <c r="I334" s="5" t="str">
        <f>IF($C334="X",VLOOKUP($B334,Table1[],3,FALSE),IF($D334="X",VLOOKUP($B334,Table2[],3,FALSE),IF($E334="X",VLOOKUP($B334,Table3[],3,FALSE),IF($F334="X",VLOOKUP($B334,Table4[],3,FALSE),VLOOKUP($B334,Table5[],3,FALSE)))))</f>
        <v>[N/A]</v>
      </c>
      <c r="J334" s="5" t="str">
        <f>IF($C334="X",VLOOKUP($B334,Table1[],4,FALSE),IF($D334="X",VLOOKUP($B334,Table2[],4,FALSE),IF($E334="X",VLOOKUP($B334,Table3[],4,FALSE),IF($F334="X",VLOOKUP($B334,Table4[],4,FALSE),VLOOKUP($B334,Table5[],4,FALSE)))))</f>
        <v>[N/A]</v>
      </c>
      <c r="K334" s="5" t="str">
        <f>IF($C334="X",VLOOKUP($B334,Table1[],5,FALSE),IF($D334="X",VLOOKUP($B334,Table2[],5,FALSE),IF($E334="X",VLOOKUP($B334,Table3[],5,FALSE),IF($F334="X",VLOOKUP($B334,Table4[],5,FALSE),VLOOKUP($B334,Table5[],5,FALSE)))))</f>
        <v>[N/A]</v>
      </c>
      <c r="L334" s="5" t="str">
        <f>IF($C334="X",VLOOKUP($B334,Table1[],6,FALSE),IF($D334="X",VLOOKUP($B334,Table2[],6,FALSE),IF($E334="X",VLOOKUP($B334,Table3[],6,FALSE),IF($F334="X",VLOOKUP($B334,Table4[],6,FALSE),VLOOKUP($B334,Table5[],6,FALSE)))))</f>
        <v>[N/A]</v>
      </c>
      <c r="M334" t="s">
        <v>37</v>
      </c>
      <c r="P334" t="s">
        <v>24</v>
      </c>
      <c r="S334" s="89"/>
    </row>
    <row r="335" spans="1:19" x14ac:dyDescent="0.25">
      <c r="A335" s="84">
        <v>327</v>
      </c>
      <c r="B335" s="3" t="s">
        <v>351</v>
      </c>
      <c r="C335" s="78" t="str">
        <f>IF(IFERROR(VLOOKUP('Unified Metrics'!B335,Table1[],1,FALSE),"")="","","X")</f>
        <v>X</v>
      </c>
      <c r="D335" s="78" t="str">
        <f>IF(IFERROR(VLOOKUP('Unified Metrics'!B335,Table2[],1,FALSE),"")="","","X")</f>
        <v>X</v>
      </c>
      <c r="E335" s="78" t="str">
        <f>IF(IFERROR(VLOOKUP('Unified Metrics'!B335,Table3[],1,FALSE),"")="","","X")</f>
        <v>X</v>
      </c>
      <c r="F335" s="78" t="str">
        <f>IF(IFERROR(VLOOKUP('Unified Metrics'!B335,Table4[],1,FALSE),"")="","","X")</f>
        <v/>
      </c>
      <c r="G335" s="78" t="str">
        <f>IF(IFERROR(VLOOKUP('Unified Metrics'!B335,Table5[],1,FALSE),"")="","","X")</f>
        <v>X</v>
      </c>
      <c r="H335" s="5" t="str">
        <f>IF(C335="X",VLOOKUP(B335,Table1[],2,FALSE),IF(D335="X",VLOOKUP(B335,Table2[],2,FALSE),IF(E335="X",VLOOKUP(B335,Table3[],2,FALSE),IF(F335="X",VLOOKUP(B335,Table4[],2,FALSE),VLOOKUP(B335,Table5[],2,FALSE)))))</f>
        <v>The Active Home Postal Code for a student.</v>
      </c>
      <c r="I335" s="5" t="str">
        <f>IF($C335="X",VLOOKUP($B335,Table1[],3,FALSE),IF($D335="X",VLOOKUP($B335,Table2[],3,FALSE),IF($E335="X",VLOOKUP($B335,Table3[],3,FALSE),IF($F335="X",VLOOKUP($B335,Table4[],3,FALSE),VLOOKUP($B335,Table5[],3,FALSE)))))</f>
        <v>[N/A]</v>
      </c>
      <c r="J335" s="5" t="str">
        <f>IF($C335="X",VLOOKUP($B335,Table1[],4,FALSE),IF($D335="X",VLOOKUP($B335,Table2[],4,FALSE),IF($E335="X",VLOOKUP($B335,Table3[],4,FALSE),IF($F335="X",VLOOKUP($B335,Table4[],4,FALSE),VLOOKUP($B335,Table5[],4,FALSE)))))</f>
        <v>[N/A]</v>
      </c>
      <c r="K335" s="5" t="str">
        <f>IF($C335="X",VLOOKUP($B335,Table1[],5,FALSE),IF($D335="X",VLOOKUP($B335,Table2[],5,FALSE),IF($E335="X",VLOOKUP($B335,Table3[],5,FALSE),IF($F335="X",VLOOKUP($B335,Table4[],5,FALSE),VLOOKUP($B335,Table5[],5,FALSE)))))</f>
        <v>[N/A]</v>
      </c>
      <c r="L335" s="5" t="str">
        <f>IF($C335="X",VLOOKUP($B335,Table1[],6,FALSE),IF($D335="X",VLOOKUP($B335,Table2[],6,FALSE),IF($E335="X",VLOOKUP($B335,Table3[],6,FALSE),IF($F335="X",VLOOKUP($B335,Table4[],6,FALSE),VLOOKUP($B335,Table5[],6,FALSE)))))</f>
        <v>[N/A]</v>
      </c>
      <c r="M335" t="s">
        <v>37</v>
      </c>
      <c r="P335" t="s">
        <v>24</v>
      </c>
      <c r="S335" s="89"/>
    </row>
    <row r="336" spans="1:19" x14ac:dyDescent="0.25">
      <c r="A336" s="84">
        <v>328</v>
      </c>
      <c r="B336" s="3" t="s">
        <v>352</v>
      </c>
      <c r="C336" s="78" t="str">
        <f>IF(IFERROR(VLOOKUP('Unified Metrics'!B336,Table1[],1,FALSE),"")="","","X")</f>
        <v>X</v>
      </c>
      <c r="D336" s="78" t="str">
        <f>IF(IFERROR(VLOOKUP('Unified Metrics'!B336,Table2[],1,FALSE),"")="","","X")</f>
        <v>X</v>
      </c>
      <c r="E336" s="78" t="str">
        <f>IF(IFERROR(VLOOKUP('Unified Metrics'!B336,Table3[],1,FALSE),"")="","","X")</f>
        <v>X</v>
      </c>
      <c r="F336" s="78" t="str">
        <f>IF(IFERROR(VLOOKUP('Unified Metrics'!B336,Table4[],1,FALSE),"")="","","X")</f>
        <v/>
      </c>
      <c r="G336" s="78" t="str">
        <f>IF(IFERROR(VLOOKUP('Unified Metrics'!B336,Table5[],1,FALSE),"")="","","X")</f>
        <v>X</v>
      </c>
      <c r="H336" s="5" t="str">
        <f>IF(C336="X",VLOOKUP(B336,Table1[],2,FALSE),IF(D336="X",VLOOKUP(B336,Table2[],2,FALSE),IF(E336="X",VLOOKUP(B336,Table3[],2,FALSE),IF(F336="X",VLOOKUP(B336,Table4[],2,FALSE),VLOOKUP(B336,Table5[],2,FALSE)))))</f>
        <v>The Active Home State for a student.</v>
      </c>
      <c r="I336" s="5" t="str">
        <f>IF($C336="X",VLOOKUP($B336,Table1[],3,FALSE),IF($D336="X",VLOOKUP($B336,Table2[],3,FALSE),IF($E336="X",VLOOKUP($B336,Table3[],3,FALSE),IF($F336="X",VLOOKUP($B336,Table4[],3,FALSE),VLOOKUP($B336,Table5[],3,FALSE)))))</f>
        <v>[N/A]</v>
      </c>
      <c r="J336" s="5" t="str">
        <f>IF($C336="X",VLOOKUP($B336,Table1[],4,FALSE),IF($D336="X",VLOOKUP($B336,Table2[],4,FALSE),IF($E336="X",VLOOKUP($B336,Table3[],4,FALSE),IF($F336="X",VLOOKUP($B336,Table4[],4,FALSE),VLOOKUP($B336,Table5[],4,FALSE)))))</f>
        <v>[N/A]</v>
      </c>
      <c r="K336" s="5" t="str">
        <f>IF($C336="X",VLOOKUP($B336,Table1[],5,FALSE),IF($D336="X",VLOOKUP($B336,Table2[],5,FALSE),IF($E336="X",VLOOKUP($B336,Table3[],5,FALSE),IF($F336="X",VLOOKUP($B336,Table4[],5,FALSE),VLOOKUP($B336,Table5[],5,FALSE)))))</f>
        <v>[N/A]</v>
      </c>
      <c r="L336" s="5" t="str">
        <f>IF($C336="X",VLOOKUP($B336,Table1[],6,FALSE),IF($D336="X",VLOOKUP($B336,Table2[],6,FALSE),IF($E336="X",VLOOKUP($B336,Table3[],6,FALSE),IF($F336="X",VLOOKUP($B336,Table4[],6,FALSE),VLOOKUP($B336,Table5[],6,FALSE)))))</f>
        <v>[N/A]</v>
      </c>
      <c r="M336" t="s">
        <v>37</v>
      </c>
      <c r="P336" t="s">
        <v>24</v>
      </c>
      <c r="S336" s="89"/>
    </row>
    <row r="337" spans="1:19" x14ac:dyDescent="0.25">
      <c r="A337" s="84">
        <v>329</v>
      </c>
      <c r="B337" s="3" t="s">
        <v>353</v>
      </c>
      <c r="C337" s="78" t="str">
        <f>IF(IFERROR(VLOOKUP('Unified Metrics'!B337,Table1[],1,FALSE),"")="","","X")</f>
        <v>X</v>
      </c>
      <c r="D337" s="78" t="str">
        <f>IF(IFERROR(VLOOKUP('Unified Metrics'!B337,Table2[],1,FALSE),"")="","","X")</f>
        <v>X</v>
      </c>
      <c r="E337" s="78" t="str">
        <f>IF(IFERROR(VLOOKUP('Unified Metrics'!B337,Table3[],1,FALSE),"")="","","X")</f>
        <v>X</v>
      </c>
      <c r="F337" s="78" t="str">
        <f>IF(IFERROR(VLOOKUP('Unified Metrics'!B337,Table4[],1,FALSE),"")="","","X")</f>
        <v/>
      </c>
      <c r="G337" s="78" t="str">
        <f>IF(IFERROR(VLOOKUP('Unified Metrics'!B337,Table5[],1,FALSE),"")="","","X")</f>
        <v>X</v>
      </c>
      <c r="H337" s="5" t="str">
        <f>IF(C337="X",VLOOKUP(B337,Table1[],2,FALSE),IF(D337="X",VLOOKUP(B337,Table2[],2,FALSE),IF(E337="X",VLOOKUP(B337,Table3[],2,FALSE),IF(F337="X",VLOOKUP(B337,Table4[],2,FALSE),VLOOKUP(B337,Table5[],2,FALSE)))))</f>
        <v>The Active Home Street Address 1 for a student.</v>
      </c>
      <c r="I337" s="5" t="str">
        <f>IF($C337="X",VLOOKUP($B337,Table1[],3,FALSE),IF($D337="X",VLOOKUP($B337,Table2[],3,FALSE),IF($E337="X",VLOOKUP($B337,Table3[],3,FALSE),IF($F337="X",VLOOKUP($B337,Table4[],3,FALSE),VLOOKUP($B337,Table5[],3,FALSE)))))</f>
        <v>[N/A]</v>
      </c>
      <c r="J337" s="5" t="str">
        <f>IF($C337="X",VLOOKUP($B337,Table1[],4,FALSE),IF($D337="X",VLOOKUP($B337,Table2[],4,FALSE),IF($E337="X",VLOOKUP($B337,Table3[],4,FALSE),IF($F337="X",VLOOKUP($B337,Table4[],4,FALSE),VLOOKUP($B337,Table5[],4,FALSE)))))</f>
        <v>[N/A]</v>
      </c>
      <c r="K337" s="5" t="str">
        <f>IF($C337="X",VLOOKUP($B337,Table1[],5,FALSE),IF($D337="X",VLOOKUP($B337,Table2[],5,FALSE),IF($E337="X",VLOOKUP($B337,Table3[],5,FALSE),IF($F337="X",VLOOKUP($B337,Table4[],5,FALSE),VLOOKUP($B337,Table5[],5,FALSE)))))</f>
        <v>[N/A]</v>
      </c>
      <c r="L337" s="5" t="str">
        <f>IF($C337="X",VLOOKUP($B337,Table1[],6,FALSE),IF($D337="X",VLOOKUP($B337,Table2[],6,FALSE),IF($E337="X",VLOOKUP($B337,Table3[],6,FALSE),IF($F337="X",VLOOKUP($B337,Table4[],6,FALSE),VLOOKUP($B337,Table5[],6,FALSE)))))</f>
        <v>[N/A]</v>
      </c>
      <c r="M337" t="s">
        <v>37</v>
      </c>
      <c r="P337" t="s">
        <v>24</v>
      </c>
      <c r="S337" s="89"/>
    </row>
    <row r="338" spans="1:19" x14ac:dyDescent="0.25">
      <c r="A338" s="84">
        <v>330</v>
      </c>
      <c r="B338" s="3" t="s">
        <v>354</v>
      </c>
      <c r="C338" s="78" t="str">
        <f>IF(IFERROR(VLOOKUP('Unified Metrics'!B338,Table1[],1,FALSE),"")="","","X")</f>
        <v>X</v>
      </c>
      <c r="D338" s="78" t="str">
        <f>IF(IFERROR(VLOOKUP('Unified Metrics'!B338,Table2[],1,FALSE),"")="","","X")</f>
        <v>X</v>
      </c>
      <c r="E338" s="78" t="str">
        <f>IF(IFERROR(VLOOKUP('Unified Metrics'!B338,Table3[],1,FALSE),"")="","","X")</f>
        <v>X</v>
      </c>
      <c r="F338" s="78" t="str">
        <f>IF(IFERROR(VLOOKUP('Unified Metrics'!B338,Table4[],1,FALSE),"")="","","X")</f>
        <v/>
      </c>
      <c r="G338" s="78" t="str">
        <f>IF(IFERROR(VLOOKUP('Unified Metrics'!B338,Table5[],1,FALSE),"")="","","X")</f>
        <v>X</v>
      </c>
      <c r="H338" s="5" t="str">
        <f>IF(C338="X",VLOOKUP(B338,Table1[],2,FALSE),IF(D338="X",VLOOKUP(B338,Table2[],2,FALSE),IF(E338="X",VLOOKUP(B338,Table3[],2,FALSE),IF(F338="X",VLOOKUP(B338,Table4[],2,FALSE),VLOOKUP(B338,Table5[],2,FALSE)))))</f>
        <v>The Active Home Street Address 2 for a student.</v>
      </c>
      <c r="I338" s="5" t="str">
        <f>IF($C338="X",VLOOKUP($B338,Table1[],3,FALSE),IF($D338="X",VLOOKUP($B338,Table2[],3,FALSE),IF($E338="X",VLOOKUP($B338,Table3[],3,FALSE),IF($F338="X",VLOOKUP($B338,Table4[],3,FALSE),VLOOKUP($B338,Table5[],3,FALSE)))))</f>
        <v>[N/A]</v>
      </c>
      <c r="J338" s="5" t="str">
        <f>IF($C338="X",VLOOKUP($B338,Table1[],4,FALSE),IF($D338="X",VLOOKUP($B338,Table2[],4,FALSE),IF($E338="X",VLOOKUP($B338,Table3[],4,FALSE),IF($F338="X",VLOOKUP($B338,Table4[],4,FALSE),VLOOKUP($B338,Table5[],4,FALSE)))))</f>
        <v>[N/A]</v>
      </c>
      <c r="K338" s="5" t="str">
        <f>IF($C338="X",VLOOKUP($B338,Table1[],5,FALSE),IF($D338="X",VLOOKUP($B338,Table2[],5,FALSE),IF($E338="X",VLOOKUP($B338,Table3[],5,FALSE),IF($F338="X",VLOOKUP($B338,Table4[],5,FALSE),VLOOKUP($B338,Table5[],5,FALSE)))))</f>
        <v>[N/A]</v>
      </c>
      <c r="L338" s="5" t="str">
        <f>IF($C338="X",VLOOKUP($B338,Table1[],6,FALSE),IF($D338="X",VLOOKUP($B338,Table2[],6,FALSE),IF($E338="X",VLOOKUP($B338,Table3[],6,FALSE),IF($F338="X",VLOOKUP($B338,Table4[],6,FALSE),VLOOKUP($B338,Table5[],6,FALSE)))))</f>
        <v>[N/A]</v>
      </c>
      <c r="M338" t="s">
        <v>37</v>
      </c>
      <c r="P338" t="s">
        <v>24</v>
      </c>
      <c r="S338" s="89"/>
    </row>
    <row r="339" spans="1:19" ht="30" x14ac:dyDescent="0.25">
      <c r="A339" s="84">
        <v>331</v>
      </c>
      <c r="B339" s="3" t="s">
        <v>355</v>
      </c>
      <c r="C339" s="78" t="str">
        <f>IF(IFERROR(VLOOKUP('Unified Metrics'!B339,Table1[],1,FALSE),"")="","","X")</f>
        <v>X</v>
      </c>
      <c r="D339" s="78" t="str">
        <f>IF(IFERROR(VLOOKUP('Unified Metrics'!B339,Table2[],1,FALSE),"")="","","X")</f>
        <v>X</v>
      </c>
      <c r="E339" s="78" t="str">
        <f>IF(IFERROR(VLOOKUP('Unified Metrics'!B339,Table3[],1,FALSE),"")="","","X")</f>
        <v>X</v>
      </c>
      <c r="F339" s="78" t="str">
        <f>IF(IFERROR(VLOOKUP('Unified Metrics'!B339,Table4[],1,FALSE),"")="","","X")</f>
        <v/>
      </c>
      <c r="G339" s="78" t="str">
        <f>IF(IFERROR(VLOOKUP('Unified Metrics'!B339,Table5[],1,FALSE),"")="","","X")</f>
        <v>X</v>
      </c>
      <c r="H339" s="5" t="str">
        <f>IF(C339="X",VLOOKUP(B339,Table1[],2,FALSE),IF(D339="X",VLOOKUP(B339,Table2[],2,FALSE),IF(E339="X",VLOOKUP(B339,Table3[],2,FALSE),IF(F339="X",VLOOKUP(B339,Table4[],2,FALSE),VLOOKUP(B339,Table5[],2,FALSE)))))</f>
        <v>Unique student identifier used across RSCCD systems.</v>
      </c>
      <c r="I339" s="5" t="str">
        <f>IF($C339="X",VLOOKUP($B339,Table1[],3,FALSE),IF($D339="X",VLOOKUP($B339,Table2[],3,FALSE),IF($E339="X",VLOOKUP($B339,Table3[],3,FALSE),IF($F339="X",VLOOKUP($B339,Table4[],3,FALSE),VLOOKUP($B339,Table5[],3,FALSE)))))</f>
        <v>[N/A]</v>
      </c>
      <c r="J339" s="5" t="str">
        <f>IF($C339="X",VLOOKUP($B339,Table1[],4,FALSE),IF($D339="X",VLOOKUP($B339,Table2[],4,FALSE),IF($E339="X",VLOOKUP($B339,Table3[],4,FALSE),IF($F339="X",VLOOKUP($B339,Table4[],4,FALSE),VLOOKUP($B339,Table5[],4,FALSE)))))</f>
        <v>[N/A]</v>
      </c>
      <c r="K339" s="5" t="str">
        <f>IF($C339="X",VLOOKUP($B339,Table1[],5,FALSE),IF($D339="X",VLOOKUP($B339,Table2[],5,FALSE),IF($E339="X",VLOOKUP($B339,Table3[],5,FALSE),IF($F339="X",VLOOKUP($B339,Table4[],5,FALSE),VLOOKUP($B339,Table5[],5,FALSE)))))</f>
        <v>[N/A]</v>
      </c>
      <c r="L339" s="5" t="str">
        <f>IF($C339="X",VLOOKUP($B339,Table1[],6,FALSE),IF($D339="X",VLOOKUP($B339,Table2[],6,FALSE),IF($E339="X",VLOOKUP($B339,Table3[],6,FALSE),IF($F339="X",VLOOKUP($B339,Table4[],6,FALSE),VLOOKUP($B339,Table5[],6,FALSE)))))</f>
        <v>[Student ID, CCCCO]</v>
      </c>
      <c r="M339" t="s">
        <v>37</v>
      </c>
      <c r="P339" t="s">
        <v>24</v>
      </c>
      <c r="S339" s="89"/>
    </row>
    <row r="340" spans="1:19" x14ac:dyDescent="0.25">
      <c r="A340" s="84">
        <v>332</v>
      </c>
      <c r="B340" s="3" t="s">
        <v>356</v>
      </c>
      <c r="C340" s="78" t="str">
        <f>IF(IFERROR(VLOOKUP('Unified Metrics'!B340,Table1[],1,FALSE),"")="","","X")</f>
        <v>X</v>
      </c>
      <c r="D340" s="78" t="str">
        <f>IF(IFERROR(VLOOKUP('Unified Metrics'!B340,Table2[],1,FALSE),"")="","","X")</f>
        <v>X</v>
      </c>
      <c r="E340" s="78" t="str">
        <f>IF(IFERROR(VLOOKUP('Unified Metrics'!B340,Table3[],1,FALSE),"")="","","X")</f>
        <v>X</v>
      </c>
      <c r="F340" s="78" t="str">
        <f>IF(IFERROR(VLOOKUP('Unified Metrics'!B340,Table4[],1,FALSE),"")="","","X")</f>
        <v/>
      </c>
      <c r="G340" s="78" t="str">
        <f>IF(IFERROR(VLOOKUP('Unified Metrics'!B340,Table5[],1,FALSE),"")="","","X")</f>
        <v>X</v>
      </c>
      <c r="H340" s="5" t="str">
        <f>IF(C340="X",VLOOKUP(B340,Table1[],2,FALSE),IF(D340="X",VLOOKUP(B340,Table2[],2,FALSE),IF(E340="X",VLOOKUP(B340,Table3[],2,FALSE),IF(F340="X",VLOOKUP(B340,Table4[],2,FALSE),VLOOKUP(B340,Table5[],2,FALSE)))))</f>
        <v>Unique student identifier assigned by the CCCCO</v>
      </c>
      <c r="I340" s="5" t="str">
        <f>IF($C340="X",VLOOKUP($B340,Table1[],3,FALSE),IF($D340="X",VLOOKUP($B340,Table2[],3,FALSE),IF($E340="X",VLOOKUP($B340,Table3[],3,FALSE),IF($F340="X",VLOOKUP($B340,Table4[],3,FALSE),VLOOKUP($B340,Table5[],3,FALSE)))))</f>
        <v>[N/A]</v>
      </c>
      <c r="J340" s="5" t="str">
        <f>IF($C340="X",VLOOKUP($B340,Table1[],4,FALSE),IF($D340="X",VLOOKUP($B340,Table2[],4,FALSE),IF($E340="X",VLOOKUP($B340,Table3[],4,FALSE),IF($F340="X",VLOOKUP($B340,Table4[],4,FALSE),VLOOKUP($B340,Table5[],4,FALSE)))))</f>
        <v>[N/A]</v>
      </c>
      <c r="K340" s="5" t="str">
        <f>IF($C340="X",VLOOKUP($B340,Table1[],5,FALSE),IF($D340="X",VLOOKUP($B340,Table2[],5,FALSE),IF($E340="X",VLOOKUP($B340,Table3[],5,FALSE),IF($F340="X",VLOOKUP($B340,Table4[],5,FALSE),VLOOKUP($B340,Table5[],5,FALSE)))))</f>
        <v>[N/A]</v>
      </c>
      <c r="L340" s="5" t="str">
        <f>IF($C340="X",VLOOKUP($B340,Table1[],6,FALSE),IF($D340="X",VLOOKUP($B340,Table2[],6,FALSE),IF($E340="X",VLOOKUP($B340,Table3[],6,FALSE),IF($F340="X",VLOOKUP($B340,Table4[],6,FALSE),VLOOKUP($B340,Table5[],6,FALSE)))))</f>
        <v>[Student ID]</v>
      </c>
      <c r="M340" t="s">
        <v>37</v>
      </c>
      <c r="P340" t="s">
        <v>24</v>
      </c>
      <c r="S340" s="89"/>
    </row>
    <row r="341" spans="1:19" x14ac:dyDescent="0.25">
      <c r="A341" s="84">
        <v>333</v>
      </c>
      <c r="B341" s="3" t="s">
        <v>357</v>
      </c>
      <c r="C341" s="78" t="str">
        <f>IF(IFERROR(VLOOKUP('Unified Metrics'!B341,Table1[],1,FALSE),"")="","","X")</f>
        <v>X</v>
      </c>
      <c r="D341" s="78" t="str">
        <f>IF(IFERROR(VLOOKUP('Unified Metrics'!B341,Table2[],1,FALSE),"")="","","X")</f>
        <v>X</v>
      </c>
      <c r="E341" s="78" t="str">
        <f>IF(IFERROR(VLOOKUP('Unified Metrics'!B341,Table3[],1,FALSE),"")="","","X")</f>
        <v>X</v>
      </c>
      <c r="F341" s="78" t="str">
        <f>IF(IFERROR(VLOOKUP('Unified Metrics'!B341,Table4[],1,FALSE),"")="","","X")</f>
        <v/>
      </c>
      <c r="G341" s="78" t="str">
        <f>IF(IFERROR(VLOOKUP('Unified Metrics'!B341,Table5[],1,FALSE),"")="","","X")</f>
        <v>X</v>
      </c>
      <c r="H341" s="5" t="str">
        <f>IF(C341="X",VLOOKUP(B341,Table1[],2,FALSE),IF(D341="X",VLOOKUP(B341,Table2[],2,FALSE),IF(E341="X",VLOOKUP(B341,Table3[],2,FALSE),IF(F341="X",VLOOKUP(B341,Table4[],2,FALSE),VLOOKUP(B341,Table5[],2,FALSE)))))</f>
        <v>The Active Last Name for a student.</v>
      </c>
      <c r="I341" s="5" t="str">
        <f>IF($C341="X",VLOOKUP($B341,Table1[],3,FALSE),IF($D341="X",VLOOKUP($B341,Table2[],3,FALSE),IF($E341="X",VLOOKUP($B341,Table3[],3,FALSE),IF($F341="X",VLOOKUP($B341,Table4[],3,FALSE),VLOOKUP($B341,Table5[],3,FALSE)))))</f>
        <v>[N/A]</v>
      </c>
      <c r="J341" s="5" t="str">
        <f>IF($C341="X",VLOOKUP($B341,Table1[],4,FALSE),IF($D341="X",VLOOKUP($B341,Table2[],4,FALSE),IF($E341="X",VLOOKUP($B341,Table3[],4,FALSE),IF($F341="X",VLOOKUP($B341,Table4[],4,FALSE),VLOOKUP($B341,Table5[],4,FALSE)))))</f>
        <v>[N/A]</v>
      </c>
      <c r="K341" s="5" t="str">
        <f>IF($C341="X",VLOOKUP($B341,Table1[],5,FALSE),IF($D341="X",VLOOKUP($B341,Table2[],5,FALSE),IF($E341="X",VLOOKUP($B341,Table3[],5,FALSE),IF($F341="X",VLOOKUP($B341,Table4[],5,FALSE),VLOOKUP($B341,Table5[],5,FALSE)))))</f>
        <v>[N/A]</v>
      </c>
      <c r="L341" s="5" t="str">
        <f>IF($C341="X",VLOOKUP($B341,Table1[],6,FALSE),IF($D341="X",VLOOKUP($B341,Table2[],6,FALSE),IF($E341="X",VLOOKUP($B341,Table3[],6,FALSE),IF($F341="X",VLOOKUP($B341,Table4[],6,FALSE),VLOOKUP($B341,Table5[],6,FALSE)))))</f>
        <v>[N/A]</v>
      </c>
      <c r="M341" t="s">
        <v>37</v>
      </c>
      <c r="P341" t="s">
        <v>24</v>
      </c>
      <c r="S341" s="89"/>
    </row>
    <row r="342" spans="1:19" x14ac:dyDescent="0.25">
      <c r="A342" s="84">
        <v>334</v>
      </c>
      <c r="B342" s="3" t="s">
        <v>358</v>
      </c>
      <c r="C342" s="78" t="str">
        <f>IF(IFERROR(VLOOKUP('Unified Metrics'!B342,Table1[],1,FALSE),"")="","","X")</f>
        <v>X</v>
      </c>
      <c r="D342" s="78" t="str">
        <f>IF(IFERROR(VLOOKUP('Unified Metrics'!B342,Table2[],1,FALSE),"")="","","X")</f>
        <v>X</v>
      </c>
      <c r="E342" s="78" t="str">
        <f>IF(IFERROR(VLOOKUP('Unified Metrics'!B342,Table3[],1,FALSE),"")="","","X")</f>
        <v>X</v>
      </c>
      <c r="F342" s="78" t="str">
        <f>IF(IFERROR(VLOOKUP('Unified Metrics'!B342,Table4[],1,FALSE),"")="","","X")</f>
        <v/>
      </c>
      <c r="G342" s="78" t="str">
        <f>IF(IFERROR(VLOOKUP('Unified Metrics'!B342,Table5[],1,FALSE),"")="","","X")</f>
        <v>X</v>
      </c>
      <c r="H342" s="5" t="str">
        <f>IF(C342="X",VLOOKUP(B342,Table1[],2,FALSE),IF(D342="X",VLOOKUP(B342,Table2[],2,FALSE),IF(E342="X",VLOOKUP(B342,Table3[],2,FALSE),IF(F342="X",VLOOKUP(B342,Table4[],2,FALSE),VLOOKUP(B342,Table5[],2,FALSE)))))</f>
        <v>The Active Middle Name for a student.</v>
      </c>
      <c r="I342" s="5" t="str">
        <f>IF($C342="X",VLOOKUP($B342,Table1[],3,FALSE),IF($D342="X",VLOOKUP($B342,Table2[],3,FALSE),IF($E342="X",VLOOKUP($B342,Table3[],3,FALSE),IF($F342="X",VLOOKUP($B342,Table4[],3,FALSE),VLOOKUP($B342,Table5[],3,FALSE)))))</f>
        <v>[N/A]</v>
      </c>
      <c r="J342" s="5" t="str">
        <f>IF($C342="X",VLOOKUP($B342,Table1[],4,FALSE),IF($D342="X",VLOOKUP($B342,Table2[],4,FALSE),IF($E342="X",VLOOKUP($B342,Table3[],4,FALSE),IF($F342="X",VLOOKUP($B342,Table4[],4,FALSE),VLOOKUP($B342,Table5[],4,FALSE)))))</f>
        <v>[N/A]</v>
      </c>
      <c r="K342" s="5" t="str">
        <f>IF($C342="X",VLOOKUP($B342,Table1[],5,FALSE),IF($D342="X",VLOOKUP($B342,Table2[],5,FALSE),IF($E342="X",VLOOKUP($B342,Table3[],5,FALSE),IF($F342="X",VLOOKUP($B342,Table4[],5,FALSE),VLOOKUP($B342,Table5[],5,FALSE)))))</f>
        <v>[N/A]</v>
      </c>
      <c r="L342" s="5" t="str">
        <f>IF($C342="X",VLOOKUP($B342,Table1[],6,FALSE),IF($D342="X",VLOOKUP($B342,Table2[],6,FALSE),IF($E342="X",VLOOKUP($B342,Table3[],6,FALSE),IF($F342="X",VLOOKUP($B342,Table4[],6,FALSE),VLOOKUP($B342,Table5[],6,FALSE)))))</f>
        <v>[N/A]</v>
      </c>
      <c r="M342" t="s">
        <v>37</v>
      </c>
      <c r="P342" t="s">
        <v>24</v>
      </c>
      <c r="S342" s="89"/>
    </row>
    <row r="343" spans="1:19" x14ac:dyDescent="0.25">
      <c r="A343" s="84">
        <v>335</v>
      </c>
      <c r="B343" s="3" t="s">
        <v>359</v>
      </c>
      <c r="C343" s="78" t="str">
        <f>IF(IFERROR(VLOOKUP('Unified Metrics'!B343,Table1[],1,FALSE),"")="","","X")</f>
        <v>X</v>
      </c>
      <c r="D343" s="78" t="str">
        <f>IF(IFERROR(VLOOKUP('Unified Metrics'!B343,Table2[],1,FALSE),"")="","","X")</f>
        <v>X</v>
      </c>
      <c r="E343" s="78" t="str">
        <f>IF(IFERROR(VLOOKUP('Unified Metrics'!B343,Table3[],1,FALSE),"")="","","X")</f>
        <v>X</v>
      </c>
      <c r="F343" s="78" t="str">
        <f>IF(IFERROR(VLOOKUP('Unified Metrics'!B343,Table4[],1,FALSE),"")="","","X")</f>
        <v/>
      </c>
      <c r="G343" s="78" t="str">
        <f>IF(IFERROR(VLOOKUP('Unified Metrics'!B343,Table5[],1,FALSE),"")="","","X")</f>
        <v>X</v>
      </c>
      <c r="H343" s="5" t="str">
        <f>IF(C343="X",VLOOKUP(B343,Table1[],2,FALSE),IF(D343="X",VLOOKUP(B343,Table2[],2,FALSE),IF(E343="X",VLOOKUP(B343,Table3[],2,FALSE),IF(F343="X",VLOOKUP(B343,Table4[],2,FALSE),VLOOKUP(B343,Table5[],2,FALSE)))))</f>
        <v>The Active Prefix for a student.</v>
      </c>
      <c r="I343" s="5" t="str">
        <f>IF($C343="X",VLOOKUP($B343,Table1[],3,FALSE),IF($D343="X",VLOOKUP($B343,Table2[],3,FALSE),IF($E343="X",VLOOKUP($B343,Table3[],3,FALSE),IF($F343="X",VLOOKUP($B343,Table4[],3,FALSE),VLOOKUP($B343,Table5[],3,FALSE)))))</f>
        <v>[N/A]</v>
      </c>
      <c r="J343" s="5" t="str">
        <f>IF($C343="X",VLOOKUP($B343,Table1[],4,FALSE),IF($D343="X",VLOOKUP($B343,Table2[],4,FALSE),IF($E343="X",VLOOKUP($B343,Table3[],4,FALSE),IF($F343="X",VLOOKUP($B343,Table4[],4,FALSE),VLOOKUP($B343,Table5[],4,FALSE)))))</f>
        <v>[N/A]</v>
      </c>
      <c r="K343" s="5" t="str">
        <f>IF($C343="X",VLOOKUP($B343,Table1[],5,FALSE),IF($D343="X",VLOOKUP($B343,Table2[],5,FALSE),IF($E343="X",VLOOKUP($B343,Table3[],5,FALSE),IF($F343="X",VLOOKUP($B343,Table4[],5,FALSE),VLOOKUP($B343,Table5[],5,FALSE)))))</f>
        <v>[N/A]</v>
      </c>
      <c r="L343" s="5" t="str">
        <f>IF($C343="X",VLOOKUP($B343,Table1[],6,FALSE),IF($D343="X",VLOOKUP($B343,Table2[],6,FALSE),IF($E343="X",VLOOKUP($B343,Table3[],6,FALSE),IF($F343="X",VLOOKUP($B343,Table4[],6,FALSE),VLOOKUP($B343,Table5[],6,FALSE)))))</f>
        <v>[N/A]</v>
      </c>
      <c r="M343" t="s">
        <v>37</v>
      </c>
      <c r="P343" t="s">
        <v>24</v>
      </c>
      <c r="S343" s="89"/>
    </row>
    <row r="344" spans="1:19" x14ac:dyDescent="0.25">
      <c r="A344" s="84">
        <v>336</v>
      </c>
      <c r="B344" s="3" t="s">
        <v>360</v>
      </c>
      <c r="C344" s="78" t="str">
        <f>IF(IFERROR(VLOOKUP('Unified Metrics'!B344,Table1[],1,FALSE),"")="","","X")</f>
        <v>X</v>
      </c>
      <c r="D344" s="78" t="str">
        <f>IF(IFERROR(VLOOKUP('Unified Metrics'!B344,Table2[],1,FALSE),"")="","","X")</f>
        <v>X</v>
      </c>
      <c r="E344" s="78" t="str">
        <f>IF(IFERROR(VLOOKUP('Unified Metrics'!B344,Table3[],1,FALSE),"")="","","X")</f>
        <v>X</v>
      </c>
      <c r="F344" s="78" t="str">
        <f>IF(IFERROR(VLOOKUP('Unified Metrics'!B344,Table4[],1,FALSE),"")="","","X")</f>
        <v/>
      </c>
      <c r="G344" s="78" t="str">
        <f>IF(IFERROR(VLOOKUP('Unified Metrics'!B344,Table5[],1,FALSE),"")="","","X")</f>
        <v>X</v>
      </c>
      <c r="H344" s="5" t="str">
        <f>IF(C344="X",VLOOKUP(B344,Table1[],2,FALSE),IF(D344="X",VLOOKUP(B344,Table2[],2,FALSE),IF(E344="X",VLOOKUP(B344,Table3[],2,FALSE),IF(F344="X",VLOOKUP(B344,Table4[],2,FALSE),VLOOKUP(B344,Table5[],2,FALSE)))))</f>
        <v>The Active Suffix for a student.</v>
      </c>
      <c r="I344" s="5" t="str">
        <f>IF($C344="X",VLOOKUP($B344,Table1[],3,FALSE),IF($D344="X",VLOOKUP($B344,Table2[],3,FALSE),IF($E344="X",VLOOKUP($B344,Table3[],3,FALSE),IF($F344="X",VLOOKUP($B344,Table4[],3,FALSE),VLOOKUP($B344,Table5[],3,FALSE)))))</f>
        <v>[N/A]</v>
      </c>
      <c r="J344" s="5" t="str">
        <f>IF($C344="X",VLOOKUP($B344,Table1[],4,FALSE),IF($D344="X",VLOOKUP($B344,Table2[],4,FALSE),IF($E344="X",VLOOKUP($B344,Table3[],4,FALSE),IF($F344="X",VLOOKUP($B344,Table4[],4,FALSE),VLOOKUP($B344,Table5[],4,FALSE)))))</f>
        <v>[N/A]</v>
      </c>
      <c r="K344" s="5" t="str">
        <f>IF($C344="X",VLOOKUP($B344,Table1[],5,FALSE),IF($D344="X",VLOOKUP($B344,Table2[],5,FALSE),IF($E344="X",VLOOKUP($B344,Table3[],5,FALSE),IF($F344="X",VLOOKUP($B344,Table4[],5,FALSE),VLOOKUP($B344,Table5[],5,FALSE)))))</f>
        <v>[N/A]</v>
      </c>
      <c r="L344" s="5" t="str">
        <f>IF($C344="X",VLOOKUP($B344,Table1[],6,FALSE),IF($D344="X",VLOOKUP($B344,Table2[],6,FALSE),IF($E344="X",VLOOKUP($B344,Table3[],6,FALSE),IF($F344="X",VLOOKUP($B344,Table4[],6,FALSE),VLOOKUP($B344,Table5[],6,FALSE)))))</f>
        <v>[N/A]</v>
      </c>
      <c r="M344" t="s">
        <v>37</v>
      </c>
      <c r="P344" t="s">
        <v>24</v>
      </c>
      <c r="S344" s="89"/>
    </row>
    <row r="345" spans="1:19" x14ac:dyDescent="0.25">
      <c r="A345" s="84">
        <v>337</v>
      </c>
      <c r="B345" s="3" t="s">
        <v>361</v>
      </c>
      <c r="C345" s="78" t="str">
        <f>IF(IFERROR(VLOOKUP('Unified Metrics'!B345,Table1[],1,FALSE),"")="","","X")</f>
        <v>X</v>
      </c>
      <c r="D345" s="78" t="str">
        <f>IF(IFERROR(VLOOKUP('Unified Metrics'!B345,Table2[],1,FALSE),"")="","","X")</f>
        <v>X</v>
      </c>
      <c r="E345" s="78" t="str">
        <f>IF(IFERROR(VLOOKUP('Unified Metrics'!B345,Table3[],1,FALSE),"")="","","X")</f>
        <v>X</v>
      </c>
      <c r="F345" s="78" t="str">
        <f>IF(IFERROR(VLOOKUP('Unified Metrics'!B345,Table4[],1,FALSE),"")="","","X")</f>
        <v/>
      </c>
      <c r="G345" s="78" t="str">
        <f>IF(IFERROR(VLOOKUP('Unified Metrics'!B345,Table5[],1,FALSE),"")="","","X")</f>
        <v>X</v>
      </c>
      <c r="H345" s="5" t="str">
        <f>IF(C345="X",VLOOKUP(B345,Table1[],2,FALSE),IF(D345="X",VLOOKUP(B345,Table2[],2,FALSE),IF(E345="X",VLOOKUP(B345,Table3[],2,FALSE),IF(F345="X",VLOOKUP(B345,Table4[],2,FALSE),VLOOKUP(B345,Table5[],2,FALSE)))))</f>
        <v>The Active Full Advisor Name for a student</v>
      </c>
      <c r="I345" s="5" t="str">
        <f>IF($C345="X",VLOOKUP($B345,Table1[],3,FALSE),IF($D345="X",VLOOKUP($B345,Table2[],3,FALSE),IF($E345="X",VLOOKUP($B345,Table3[],3,FALSE),IF($F345="X",VLOOKUP($B345,Table4[],3,FALSE),VLOOKUP($B345,Table5[],3,FALSE)))))</f>
        <v>[N/A]</v>
      </c>
      <c r="J345" s="5" t="str">
        <f>IF($C345="X",VLOOKUP($B345,Table1[],4,FALSE),IF($D345="X",VLOOKUP($B345,Table2[],4,FALSE),IF($E345="X",VLOOKUP($B345,Table3[],4,FALSE),IF($F345="X",VLOOKUP($B345,Table4[],4,FALSE),VLOOKUP($B345,Table5[],4,FALSE)))))</f>
        <v>[N/A]</v>
      </c>
      <c r="K345" s="5" t="str">
        <f>IF($C345="X",VLOOKUP($B345,Table1[],5,FALSE),IF($D345="X",VLOOKUP($B345,Table2[],5,FALSE),IF($E345="X",VLOOKUP($B345,Table3[],5,FALSE),IF($F345="X",VLOOKUP($B345,Table4[],5,FALSE),VLOOKUP($B345,Table5[],5,FALSE)))))</f>
        <v>[N/A]</v>
      </c>
      <c r="L345" s="5" t="str">
        <f>IF($C345="X",VLOOKUP($B345,Table1[],6,FALSE),IF($D345="X",VLOOKUP($B345,Table2[],6,FALSE),IF($E345="X",VLOOKUP($B345,Table3[],6,FALSE),IF($F345="X",VLOOKUP($B345,Table4[],6,FALSE),VLOOKUP($B345,Table5[],6,FALSE)))))</f>
        <v>[N/A]</v>
      </c>
    </row>
    <row r="346" spans="1:19" ht="30" x14ac:dyDescent="0.25">
      <c r="A346" s="84">
        <v>338</v>
      </c>
      <c r="B346" s="3" t="s">
        <v>362</v>
      </c>
      <c r="C346" s="78" t="str">
        <f>IF(IFERROR(VLOOKUP('Unified Metrics'!B346,Table1[],1,FALSE),"")="","","X")</f>
        <v/>
      </c>
      <c r="D346" s="78" t="str">
        <f>IF(IFERROR(VLOOKUP('Unified Metrics'!B346,Table2[],1,FALSE),"")="","","X")</f>
        <v/>
      </c>
      <c r="E346" s="78" t="str">
        <f>IF(IFERROR(VLOOKUP('Unified Metrics'!B346,Table3[],1,FALSE),"")="","","X")</f>
        <v>X</v>
      </c>
      <c r="F346" s="78" t="str">
        <f>IF(IFERROR(VLOOKUP('Unified Metrics'!B346,Table4[],1,FALSE),"")="","","X")</f>
        <v>X</v>
      </c>
      <c r="G346" s="78" t="str">
        <f>IF(IFERROR(VLOOKUP('Unified Metrics'!B346,Table5[],1,FALSE),"")="","","X")</f>
        <v/>
      </c>
      <c r="H346" s="5" t="str">
        <f>IF(C346="X",VLOOKUP(B346,Table1[],2,FALSE),IF(D346="X",VLOOKUP(B346,Table2[],2,FALSE),IF(E346="X",VLOOKUP(B346,Table3[],2,FALSE),IF(F346="X",VLOOKUP(B346,Table4[],2,FALSE),VLOOKUP(B346,Table5[],2,FALSE)))))</f>
        <v>The Subject Name, or discipline, of a given class.  For example, "MATH"</v>
      </c>
      <c r="I346" s="5" t="str">
        <f>IF($C346="X",VLOOKUP($B346,Table1[],3,FALSE),IF($D346="X",VLOOKUP($B346,Table2[],3,FALSE),IF($E346="X",VLOOKUP($B346,Table3[],3,FALSE),IF($F346="X",VLOOKUP($B346,Table4[],3,FALSE),VLOOKUP($B346,Table5[],3,FALSE)))))</f>
        <v>[N/A]</v>
      </c>
      <c r="J346" s="5" t="str">
        <f>IF($C346="X",VLOOKUP($B346,Table1[],4,FALSE),IF($D346="X",VLOOKUP($B346,Table2[],4,FALSE),IF($E346="X",VLOOKUP($B346,Table3[],4,FALSE),IF($F346="X",VLOOKUP($B346,Table4[],4,FALSE),VLOOKUP($B346,Table5[],4,FALSE)))))</f>
        <v>[N/A]</v>
      </c>
      <c r="K346" s="5" t="str">
        <f>IF($C346="X",VLOOKUP($B346,Table1[],5,FALSE),IF($D346="X",VLOOKUP($B346,Table2[],5,FALSE),IF($E346="X",VLOOKUP($B346,Table3[],5,FALSE),IF($F346="X",VLOOKUP($B346,Table4[],5,FALSE),VLOOKUP($B346,Table5[],5,FALSE)))))</f>
        <v>[N/A]</v>
      </c>
      <c r="L346" s="5" t="str">
        <f>IF($C346="X",VLOOKUP($B346,Table1[],6,FALSE),IF($D346="X",VLOOKUP($B346,Table2[],6,FALSE),IF($E346="X",VLOOKUP($B346,Table3[],6,FALSE),IF($F346="X",VLOOKUP($B346,Table4[],6,FALSE),VLOOKUP($B346,Table5[],6,FALSE)))))</f>
        <v>[N/A]</v>
      </c>
      <c r="M346" t="s">
        <v>23</v>
      </c>
      <c r="P346" t="s">
        <v>24</v>
      </c>
      <c r="S346" s="89"/>
    </row>
    <row r="347" spans="1:19" ht="60" x14ac:dyDescent="0.25">
      <c r="A347" s="84">
        <v>339</v>
      </c>
      <c r="B347" s="3" t="s">
        <v>363</v>
      </c>
      <c r="C347" s="78" t="str">
        <f>IF(IFERROR(VLOOKUP('Unified Metrics'!B347,Table1[],1,FALSE),"")="","","X")</f>
        <v/>
      </c>
      <c r="D347" s="78" t="str">
        <f>IF(IFERROR(VLOOKUP('Unified Metrics'!B347,Table2[],1,FALSE),"")="","","X")</f>
        <v/>
      </c>
      <c r="E347" s="78" t="str">
        <f>IF(IFERROR(VLOOKUP('Unified Metrics'!B347,Table3[],1,FALSE),"")="","","X")</f>
        <v>X</v>
      </c>
      <c r="F347" s="78" t="str">
        <f>IF(IFERROR(VLOOKUP('Unified Metrics'!B347,Table4[],1,FALSE),"")="","","X")</f>
        <v>X</v>
      </c>
      <c r="G347" s="78" t="str">
        <f>IF(IFERROR(VLOOKUP('Unified Metrics'!B347,Table5[],1,FALSE),"")="","","X")</f>
        <v/>
      </c>
      <c r="H347" s="5" t="str">
        <f>IF(C347="X",VLOOKUP(B347,Table1[],2,FALSE),IF(D347="X",VLOOKUP(B347,Table2[],2,FALSE),IF(E347="X",VLOOKUP(B347,Table3[],2,FALSE),IF(F347="X",VLOOKUP(B347,Table4[],2,FALSE),VLOOKUP(B347,Table5[],2,FALSE)))))</f>
        <v>Unique identifier for a class section. It is a hierarchical dimension that can be further broken down into: Subject Description -&gt; Subject -&gt; Course Number -&gt; Section Number</v>
      </c>
      <c r="I347" s="5" t="str">
        <f>IF($C347="X",VLOOKUP($B347,Table1[],3,FALSE),IF($D347="X",VLOOKUP($B347,Table2[],3,FALSE),IF($E347="X",VLOOKUP($B347,Table3[],3,FALSE),IF($F347="X",VLOOKUP($B347,Table4[],3,FALSE),VLOOKUP($B347,Table5[],3,FALSE)))))</f>
        <v>[N/A]</v>
      </c>
      <c r="J347" s="5" t="str">
        <f>IF($C347="X",VLOOKUP($B347,Table1[],4,FALSE),IF($D347="X",VLOOKUP($B347,Table2[],4,FALSE),IF($E347="X",VLOOKUP($B347,Table3[],4,FALSE),IF($F347="X",VLOOKUP($B347,Table4[],4,FALSE),VLOOKUP($B347,Table5[],4,FALSE)))))</f>
        <v>[N/A]</v>
      </c>
      <c r="K347" s="5" t="str">
        <f>IF($C347="X",VLOOKUP($B347,Table1[],5,FALSE),IF($D347="X",VLOOKUP($B347,Table2[],5,FALSE),IF($E347="X",VLOOKUP($B347,Table3[],5,FALSE),IF($F347="X",VLOOKUP($B347,Table4[],5,FALSE),VLOOKUP($B347,Table5[],5,FALSE)))))</f>
        <v>[N/A]</v>
      </c>
      <c r="L347" s="5" t="str">
        <f>IF($C347="X",VLOOKUP($B347,Table1[],6,FALSE),IF($D347="X",VLOOKUP($B347,Table2[],6,FALSE),IF($E347="X",VLOOKUP($B347,Table3[],6,FALSE),IF($F347="X",VLOOKUP($B347,Table4[],6,FALSE),VLOOKUP($B347,Table5[],6,FALSE)))))</f>
        <v>[N/A]</v>
      </c>
      <c r="M347" t="s">
        <v>23</v>
      </c>
      <c r="P347" t="s">
        <v>24</v>
      </c>
      <c r="S347" s="89"/>
    </row>
    <row r="348" spans="1:19" ht="90" x14ac:dyDescent="0.25">
      <c r="A348" s="84">
        <v>340</v>
      </c>
      <c r="B348" s="3" t="s">
        <v>364</v>
      </c>
      <c r="C348" s="78" t="str">
        <f>IF(IFERROR(VLOOKUP('Unified Metrics'!B348,Table1[],1,FALSE),"")="","","X")</f>
        <v/>
      </c>
      <c r="D348" s="78" t="str">
        <f>IF(IFERROR(VLOOKUP('Unified Metrics'!B348,Table2[],1,FALSE),"")="","","X")</f>
        <v/>
      </c>
      <c r="E348" s="78" t="str">
        <f>IF(IFERROR(VLOOKUP('Unified Metrics'!B348,Table3[],1,FALSE),"")="","","X")</f>
        <v/>
      </c>
      <c r="F348" s="78" t="str">
        <f>IF(IFERROR(VLOOKUP('Unified Metrics'!B348,Table4[],1,FALSE),"")="","","X")</f>
        <v>X</v>
      </c>
      <c r="G348" s="78" t="str">
        <f>IF(IFERROR(VLOOKUP('Unified Metrics'!B348,Table5[],1,FALSE),"")="","","X")</f>
        <v/>
      </c>
      <c r="H348" s="5" t="str">
        <f>IF(C348="X",VLOOKUP(B348,Table1[],2,FALSE),IF(D348="X",VLOOKUP(B348,Table2[],2,FALSE),IF(E348="X",VLOOKUP(B348,Table3[],2,FALSE),IF(F348="X",VLOOKUP(B348,Table4[],2,FALSE),VLOOKUP(B348,Table5[],2,FALSE)))))</f>
        <v>Percent of students passing class with grades A, B, C, P, and COM within a selected time period.</v>
      </c>
      <c r="I348" s="5" t="str">
        <f>IF($C348="X",VLOOKUP($B348,Table1[],3,FALSE),IF($D348="X",VLOOKUP($B348,Table2[],3,FALSE),IF($E348="X",VLOOKUP($B348,Table3[],3,FALSE),IF($F348="X",VLOOKUP($B348,Table4[],3,FALSE),VLOOKUP($B348,Table5[],3,FALSE)))))</f>
        <v>Class Success Rate = Sum of students receiving passing grades / Sum of students registered as of Census Date (except ungraded students with a blank or U grade)</v>
      </c>
      <c r="J348" s="5" t="str">
        <f>IF($C348="X",VLOOKUP($B348,Table1[],4,FALSE),IF($D348="X",VLOOKUP($B348,Table2[],4,FALSE),IF($E348="X",VLOOKUP($B348,Table3[],4,FALSE),IF($F348="X",VLOOKUP($B348,Table4[],4,FALSE),VLOOKUP($B348,Table5[],4,FALSE)))))</f>
        <v xml:space="preserve">     • Credit: A, B, C, S
     • Foundational Studies(Pre-credit): SA, SB, SC</v>
      </c>
      <c r="K348" s="5" t="str">
        <f>IF($C348="X",VLOOKUP($B348,Table1[],5,FALSE),IF($D348="X",VLOOKUP($B348,Table2[],5,FALSE),IF($E348="X",VLOOKUP($B348,Table3[],5,FALSE),IF($F348="X",VLOOKUP($B348,Table4[],5,FALSE),VLOOKUP($B348,Table5[],5,FALSE)))))</f>
        <v>NOTES ON USING THIS ELEMENT: This is nearly identical to [CLASS COMPLETION RATE] but excludes grade D, which is considered a minimum passing grade.</v>
      </c>
      <c r="L348" s="5" t="str">
        <f>IF($C348="X",VLOOKUP($B348,Table1[],6,FALSE),IF($D348="X",VLOOKUP($B348,Table2[],6,FALSE),IF($E348="X",VLOOKUP($B348,Table3[],6,FALSE),IF($F348="X",VLOOKUP($B348,Table4[],6,FALSE),VLOOKUP($B348,Table5[],6,FALSE)))))</f>
        <v>RELATED ELEMENT(S):s: [CLASS COMPLETION RATE], [CLASS RETENTION RATE]</v>
      </c>
      <c r="M348" t="s">
        <v>23</v>
      </c>
      <c r="P348" t="s">
        <v>24</v>
      </c>
      <c r="S348" s="89"/>
    </row>
    <row r="349" spans="1:19" ht="30" x14ac:dyDescent="0.25">
      <c r="A349" s="84">
        <v>341</v>
      </c>
      <c r="B349" s="3" t="s">
        <v>365</v>
      </c>
      <c r="C349" s="78" t="str">
        <f>IF(IFERROR(VLOOKUP('Unified Metrics'!B349,Table1[],1,FALSE),"")="","","X")</f>
        <v/>
      </c>
      <c r="D349" s="78" t="str">
        <f>IF(IFERROR(VLOOKUP('Unified Metrics'!B349,Table2[],1,FALSE),"")="","","X")</f>
        <v/>
      </c>
      <c r="E349" s="78" t="str">
        <f>IF(IFERROR(VLOOKUP('Unified Metrics'!B349,Table3[],1,FALSE),"")="","","X")</f>
        <v>X</v>
      </c>
      <c r="F349" s="78" t="str">
        <f>IF(IFERROR(VLOOKUP('Unified Metrics'!B349,Table4[],1,FALSE),"")="","","X")</f>
        <v>X</v>
      </c>
      <c r="G349" s="78" t="str">
        <f>IF(IFERROR(VLOOKUP('Unified Metrics'!B349,Table5[],1,FALSE),"")="","","X")</f>
        <v/>
      </c>
      <c r="H349" s="5" t="str">
        <f>IF(C349="X",VLOOKUP(B349,Table1[],2,FALSE),IF(D349="X",VLOOKUP(B349,Table2[],2,FALSE),IF(E349="X",VLOOKUP(B349,Table3[],2,FALSE),IF(F349="X",VLOOKUP(B349,Table4[],2,FALSE),VLOOKUP(B349,Table5[],2,FALSE)))))</f>
        <v>Whether or not a course is taught by more than one instructor.</v>
      </c>
      <c r="I349" s="5" t="str">
        <f>IF($C349="X",VLOOKUP($B349,Table1[],3,FALSE),IF($D349="X",VLOOKUP($B349,Table2[],3,FALSE),IF($E349="X",VLOOKUP($B349,Table3[],3,FALSE),IF($F349="X",VLOOKUP($B349,Table4[],3,FALSE),VLOOKUP($B349,Table5[],3,FALSE)))))</f>
        <v>[N/A]</v>
      </c>
      <c r="J349" s="5" t="str">
        <f>IF($C349="X",VLOOKUP($B349,Table1[],4,FALSE),IF($D349="X",VLOOKUP($B349,Table2[],4,FALSE),IF($E349="X",VLOOKUP($B349,Table3[],4,FALSE),IF($F349="X",VLOOKUP($B349,Table4[],4,FALSE),VLOOKUP($B349,Table5[],4,FALSE)))))</f>
        <v>[N/A]</v>
      </c>
      <c r="K349" s="5" t="str">
        <f>IF($C349="X",VLOOKUP($B349,Table1[],5,FALSE),IF($D349="X",VLOOKUP($B349,Table2[],5,FALSE),IF($E349="X",VLOOKUP($B349,Table3[],5,FALSE),IF($F349="X",VLOOKUP($B349,Table4[],5,FALSE),VLOOKUP($B349,Table5[],5,FALSE)))))</f>
        <v>[N/A]</v>
      </c>
      <c r="L349" s="5" t="str">
        <f>IF($C349="X",VLOOKUP($B349,Table1[],6,FALSE),IF($D349="X",VLOOKUP($B349,Table2[],6,FALSE),IF($E349="X",VLOOKUP($B349,Table3[],6,FALSE),IF($F349="X",VLOOKUP($B349,Table4[],6,FALSE),VLOOKUP($B349,Table5[],6,FALSE)))))</f>
        <v>[N/A]</v>
      </c>
      <c r="M349" t="s">
        <v>23</v>
      </c>
      <c r="P349" t="s">
        <v>24</v>
      </c>
      <c r="S349" s="89"/>
    </row>
    <row r="350" spans="1:19" ht="75" x14ac:dyDescent="0.25">
      <c r="A350" s="84">
        <v>342</v>
      </c>
      <c r="B350" s="3" t="s">
        <v>366</v>
      </c>
      <c r="C350" s="78" t="str">
        <f>IF(IFERROR(VLOOKUP('Unified Metrics'!B350,Table1[],1,FALSE),"")="","","X")</f>
        <v/>
      </c>
      <c r="D350" s="78" t="str">
        <f>IF(IFERROR(VLOOKUP('Unified Metrics'!B350,Table2[],1,FALSE),"")="","","X")</f>
        <v>X</v>
      </c>
      <c r="E350" s="78" t="str">
        <f>IF(IFERROR(VLOOKUP('Unified Metrics'!B350,Table3[],1,FALSE),"")="","","X")</f>
        <v>X</v>
      </c>
      <c r="F350" s="78" t="str">
        <f>IF(IFERROR(VLOOKUP('Unified Metrics'!B350,Table4[],1,FALSE),"")="","","X")</f>
        <v>X</v>
      </c>
      <c r="G350" s="78" t="str">
        <f>IF(IFERROR(VLOOKUP('Unified Metrics'!B350,Table5[],1,FALSE),"")="","","X")</f>
        <v/>
      </c>
      <c r="H350" s="5" t="str">
        <f>IF(C350="X",VLOOKUP(B350,Table1[],2,FALSE),IF(D350="X",VLOOKUP(B350,Table2[],2,FALSE),IF(E350="X",VLOOKUP(B350,Table3[],2,FALSE),IF(F350="X",VLOOKUP(B350,Table4[],2,FALSE),VLOOKUP(B350,Table5[],2,FALSE)))))</f>
        <v>A combined value of year and term</v>
      </c>
      <c r="I350" s="5" t="str">
        <f>IF($C350="X",VLOOKUP($B350,Table1[],3,FALSE),IF($D350="X",VLOOKUP($B350,Table2[],3,FALSE),IF($E350="X",VLOOKUP($B350,Table3[],3,FALSE),IF($F350="X",VLOOKUP($B350,Table4[],3,FALSE),VLOOKUP($B350,Table5[],3,FALSE)))))</f>
        <v>[N/A]</v>
      </c>
      <c r="J350" s="5" t="str">
        <f>IF($C350="X",VLOOKUP($B350,Table1[],4,FALSE),IF($D350="X",VLOOKUP($B350,Table2[],4,FALSE),IF($E350="X",VLOOKUP($B350,Table3[],4,FALSE),IF($F350="X",VLOOKUP($B350,Table4[],4,FALSE),VLOOKUP($B350,Table5[],4,FALSE)))))</f>
        <v xml:space="preserve">     • 2020SU
     • 2020FA
     • 2020WI
     • 2021SP
     • etc…</v>
      </c>
      <c r="K350" s="5" t="str">
        <f>IF($C350="X",VLOOKUP($B350,Table1[],5,FALSE),IF($D350="X",VLOOKUP($B350,Table2[],5,FALSE),IF($E350="X",VLOOKUP($B350,Table3[],5,FALSE),IF($F350="X",VLOOKUP($B350,Table4[],5,FALSE),VLOOKUP($B350,Table5[],5,FALSE)))))</f>
        <v>[N/A]</v>
      </c>
      <c r="L350" s="5" t="str">
        <f>IF($C350="X",VLOOKUP($B350,Table1[],6,FALSE),IF($D350="X",VLOOKUP($B350,Table2[],6,FALSE),IF($E350="X",VLOOKUP($B350,Table3[],6,FALSE),IF($F350="X",VLOOKUP($B350,Table4[],6,FALSE),VLOOKUP($B350,Table5[],6,FALSE)))))</f>
        <v>[N/A]</v>
      </c>
      <c r="M350" t="s">
        <v>23</v>
      </c>
      <c r="P350" t="s">
        <v>24</v>
      </c>
      <c r="S350" s="89"/>
    </row>
    <row r="351" spans="1:19" ht="75" x14ac:dyDescent="0.25">
      <c r="A351" s="84">
        <v>343</v>
      </c>
      <c r="B351" s="3" t="s">
        <v>367</v>
      </c>
      <c r="C351" s="78" t="str">
        <f>IF(IFERROR(VLOOKUP('Unified Metrics'!B351,Table1[],1,FALSE),"")="","","X")</f>
        <v/>
      </c>
      <c r="D351" s="78" t="str">
        <f>IF(IFERROR(VLOOKUP('Unified Metrics'!B351,Table2[],1,FALSE),"")="","","X")</f>
        <v>X</v>
      </c>
      <c r="E351" s="78" t="str">
        <f>IF(IFERROR(VLOOKUP('Unified Metrics'!B351,Table3[],1,FALSE),"")="","","X")</f>
        <v>X</v>
      </c>
      <c r="F351" s="78" t="str">
        <f>IF(IFERROR(VLOOKUP('Unified Metrics'!B351,Table4[],1,FALSE),"")="","","X")</f>
        <v>X</v>
      </c>
      <c r="G351" s="78" t="str">
        <f>IF(IFERROR(VLOOKUP('Unified Metrics'!B351,Table5[],1,FALSE),"")="","","X")</f>
        <v/>
      </c>
      <c r="H351" s="5" t="str">
        <f>IF(C351="X",VLOOKUP(B351,Table1[],2,FALSE),IF(D351="X",VLOOKUP(B351,Table2[],2,FALSE),IF(E351="X",VLOOKUP(B351,Table3[],2,FALSE),IF(F351="X",VLOOKUP(B351,Table4[],2,FALSE),VLOOKUP(B351,Table5[],2,FALSE)))))</f>
        <v>A combined value of year and term</v>
      </c>
      <c r="I351" s="5" t="str">
        <f>IF($C351="X",VLOOKUP($B351,Table1[],3,FALSE),IF($D351="X",VLOOKUP($B351,Table2[],3,FALSE),IF($E351="X",VLOOKUP($B351,Table3[],3,FALSE),IF($F351="X",VLOOKUP($B351,Table4[],3,FALSE),VLOOKUP($B351,Table5[],3,FALSE)))))</f>
        <v>[N/A]</v>
      </c>
      <c r="J351" s="5" t="str">
        <f>IF($C351="X",VLOOKUP($B351,Table1[],4,FALSE),IF($D351="X",VLOOKUP($B351,Table2[],4,FALSE),IF($E351="X",VLOOKUP($B351,Table3[],4,FALSE),IF($F351="X",VLOOKUP($B351,Table4[],4,FALSE),VLOOKUP($B351,Table5[],4,FALSE)))))</f>
        <v xml:space="preserve">     • 2020SU
     • 2020FA
     • 2020WI
     • 2021SP
     • etc…</v>
      </c>
      <c r="K351" s="5" t="str">
        <f>IF($C351="X",VLOOKUP($B351,Table1[],5,FALSE),IF($D351="X",VLOOKUP($B351,Table2[],5,FALSE),IF($E351="X",VLOOKUP($B351,Table3[],5,FALSE),IF($F351="X",VLOOKUP($B351,Table4[],5,FALSE),VLOOKUP($B351,Table5[],5,FALSE)))))</f>
        <v>[N/A]</v>
      </c>
      <c r="L351" s="5" t="str">
        <f>IF($C351="X",VLOOKUP($B351,Table1[],6,FALSE),IF($D351="X",VLOOKUP($B351,Table2[],6,FALSE),IF($E351="X",VLOOKUP($B351,Table3[],6,FALSE),IF($F351="X",VLOOKUP($B351,Table4[],6,FALSE),VLOOKUP($B351,Table5[],6,FALSE)))))</f>
        <v>[N/A]</v>
      </c>
      <c r="M351" t="s">
        <v>23</v>
      </c>
      <c r="P351" t="s">
        <v>24</v>
      </c>
      <c r="S351" s="89"/>
    </row>
    <row r="352" spans="1:19" ht="105" x14ac:dyDescent="0.25">
      <c r="A352" s="84">
        <v>344</v>
      </c>
      <c r="B352" s="3" t="s">
        <v>368</v>
      </c>
      <c r="C352" s="78" t="str">
        <f>IF(IFERROR(VLOOKUP('Unified Metrics'!B352,Table1[],1,FALSE),"")="","","X")</f>
        <v/>
      </c>
      <c r="D352" s="78" t="str">
        <f>IF(IFERROR(VLOOKUP('Unified Metrics'!B352,Table2[],1,FALSE),"")="","","X")</f>
        <v>X</v>
      </c>
      <c r="E352" s="78" t="str">
        <f>IF(IFERROR(VLOOKUP('Unified Metrics'!B352,Table3[],1,FALSE),"")="","","X")</f>
        <v>X</v>
      </c>
      <c r="F352" s="78" t="str">
        <f>IF(IFERROR(VLOOKUP('Unified Metrics'!B352,Table4[],1,FALSE),"")="","","X")</f>
        <v/>
      </c>
      <c r="G352" s="78" t="str">
        <f>IF(IFERROR(VLOOKUP('Unified Metrics'!B352,Table5[],1,FALSE),"")="","","X")</f>
        <v/>
      </c>
      <c r="H352" s="5" t="str">
        <f>IF(C352="X",VLOOKUP(B352,Table1[],2,FALSE),IF(D352="X",VLOOKUP(B352,Table2[],2,FALSE),IF(E352="X",VLOOKUP(B352,Table3[],2,FALSE),IF(F352="X",VLOOKUP(B352,Table4[],2,FALSE),VLOOKUP(B352,Table5[],2,FALSE)))))</f>
        <v>The Grade Point Average for a given term. GPA is an indication of a student's academic achievement. Letter grades are assigned points (A=4, B=3, C=2, D=1, F=0) and the GPA is calculated by taking the number of grade points a student earned in a selected period of time divided by the total number of classes taken during that same period.</v>
      </c>
      <c r="I352" s="5" t="str">
        <f>IF($C352="X",VLOOKUP($B352,Table1[],3,FALSE),IF($D352="X",VLOOKUP($B352,Table2[],3,FALSE),IF($E352="X",VLOOKUP($B352,Table3[],3,FALSE),IF($F352="X",VLOOKUP($B352,Table4[],3,FALSE),VLOOKUP($B352,Table5[],3,FALSE)))))</f>
        <v>Term GPA = Sum of a student’s total grade points earned in a selected period of time ÷ Sum of student’s total classes taken during that same period</v>
      </c>
      <c r="J352" s="5" t="str">
        <f>IF($C352="X",VLOOKUP($B352,Table1[],4,FALSE),IF($D352="X",VLOOKUP($B352,Table2[],4,FALSE),IF($E352="X",VLOOKUP($B352,Table3[],4,FALSE),IF($F352="X",VLOOKUP($B352,Table4[],4,FALSE),VLOOKUP($B352,Table5[],4,FALSE)))))</f>
        <v>[N/A]</v>
      </c>
      <c r="K352" s="5" t="str">
        <f>IF($C352="X",VLOOKUP($B352,Table1[],5,FALSE),IF($D352="X",VLOOKUP($B352,Table2[],5,FALSE),IF($E352="X",VLOOKUP($B352,Table3[],5,FALSE),IF($F352="X",VLOOKUP($B352,Table4[],5,FALSE),VLOOKUP($B352,Table5[],5,FALSE)))))</f>
        <v>[N/A]</v>
      </c>
      <c r="L352" s="5" t="str">
        <f>IF($C352="X",VLOOKUP($B352,Table1[],6,FALSE),IF($D352="X",VLOOKUP($B352,Table2[],6,FALSE),IF($E352="X",VLOOKUP($B352,Table3[],6,FALSE),IF($F352="X",VLOOKUP($B352,Table4[],6,FALSE),VLOOKUP($B352,Table5[],6,FALSE)))))</f>
        <v>[N/A]</v>
      </c>
      <c r="M352" t="s">
        <v>37</v>
      </c>
      <c r="P352" t="s">
        <v>24</v>
      </c>
      <c r="S352" s="89"/>
    </row>
    <row r="353" spans="1:19" ht="45" x14ac:dyDescent="0.25">
      <c r="A353" s="84">
        <v>345</v>
      </c>
      <c r="B353" s="3" t="s">
        <v>369</v>
      </c>
      <c r="C353" s="78" t="str">
        <f>IF(IFERROR(VLOOKUP('Unified Metrics'!B353,Table1[],1,FALSE),"")="","","X")</f>
        <v/>
      </c>
      <c r="D353" s="78" t="str">
        <f>IF(IFERROR(VLOOKUP('Unified Metrics'!B353,Table2[],1,FALSE),"")="","","X")</f>
        <v/>
      </c>
      <c r="E353" s="78" t="str">
        <f>IF(IFERROR(VLOOKUP('Unified Metrics'!B353,Table3[],1,FALSE),"")="","","X")</f>
        <v/>
      </c>
      <c r="F353" s="78" t="str">
        <f>IF(IFERROR(VLOOKUP('Unified Metrics'!B353,Table4[],1,FALSE),"")="","","X")</f>
        <v>X</v>
      </c>
      <c r="G353" s="78" t="str">
        <f>IF(IFERROR(VLOOKUP('Unified Metrics'!B353,Table5[],1,FALSE),"")="","","X")</f>
        <v/>
      </c>
      <c r="H353" s="5" t="str">
        <f>IF(C353="X",VLOOKUP(B353,Table1[],2,FALSE),IF(D353="X",VLOOKUP(B353,Table2[],2,FALSE),IF(E353="X",VLOOKUP(B353,Table3[],2,FALSE),IF(F353="X",VLOOKUP(B353,Table4[],2,FALSE),VLOOKUP(B353,Table5[],2,FALSE)))))</f>
        <v>A component of the FTES calculation.  Depending on attendance method type, a specific FTES calculation formula will be used.</v>
      </c>
      <c r="I353" s="5" t="str">
        <f>IF($C353="X",VLOOKUP($B353,Table1[],3,FALSE),IF($D353="X",VLOOKUP($B353,Table2[],3,FALSE),IF($E353="X",VLOOKUP($B353,Table3[],3,FALSE),IF($F353="X",VLOOKUP($B353,Table4[],3,FALSE),VLOOKUP($B353,Table5[],3,FALSE)))))</f>
        <v>[N/A]</v>
      </c>
      <c r="J353" s="5" t="str">
        <f>IF($C353="X",VLOOKUP($B353,Table1[],4,FALSE),IF($D353="X",VLOOKUP($B353,Table2[],4,FALSE),IF($E353="X",VLOOKUP($B353,Table3[],4,FALSE),IF($F353="X",VLOOKUP($B353,Table4[],4,FALSE),VLOOKUP($B353,Table5[],4,FALSE)))))</f>
        <v xml:space="preserve">     • 16.6
     • 17.5</v>
      </c>
      <c r="K353" s="5" t="str">
        <f>IF($C353="X",VLOOKUP($B353,Table1[],5,FALSE),IF($D353="X",VLOOKUP($B353,Table2[],5,FALSE),IF($E353="X",VLOOKUP($B353,Table3[],5,FALSE),IF($F353="X",VLOOKUP($B353,Table4[],5,FALSE),VLOOKUP($B353,Table5[],5,FALSE)))))</f>
        <v>[N/A]</v>
      </c>
      <c r="L353" s="5" t="str">
        <f>IF($C353="X",VLOOKUP($B353,Table1[],6,FALSE),IF($D353="X",VLOOKUP($B353,Table2[],6,FALSE),IF($E353="X",VLOOKUP($B353,Table3[],6,FALSE),IF($F353="X",VLOOKUP($B353,Table4[],6,FALSE),VLOOKUP($B353,Table5[],6,FALSE)))))</f>
        <v>[N/A]</v>
      </c>
      <c r="M353" t="s">
        <v>23</v>
      </c>
      <c r="P353" t="s">
        <v>24</v>
      </c>
      <c r="S353" s="89"/>
    </row>
    <row r="354" spans="1:19" ht="60" x14ac:dyDescent="0.25">
      <c r="A354" s="84">
        <v>346</v>
      </c>
      <c r="B354" s="3" t="s">
        <v>370</v>
      </c>
      <c r="C354" s="78" t="str">
        <f>IF(IFERROR(VLOOKUP('Unified Metrics'!B354,Table1[],1,FALSE),"")="","","X")</f>
        <v>X</v>
      </c>
      <c r="D354" s="78" t="str">
        <f>IF(IFERROR(VLOOKUP('Unified Metrics'!B354,Table2[],1,FALSE),"")="","","X")</f>
        <v>X</v>
      </c>
      <c r="E354" s="78" t="str">
        <f>IF(IFERROR(VLOOKUP('Unified Metrics'!B354,Table3[],1,FALSE),"")="","","X")</f>
        <v>X</v>
      </c>
      <c r="F354" s="78" t="str">
        <f>IF(IFERROR(VLOOKUP('Unified Metrics'!B354,Table4[],1,FALSE),"")="","","X")</f>
        <v/>
      </c>
      <c r="G354" s="78" t="str">
        <f>IF(IFERROR(VLOOKUP('Unified Metrics'!B354,Table5[],1,FALSE),"")="","","X")</f>
        <v>X</v>
      </c>
      <c r="H354" s="5" t="str">
        <f>IF(C354="X",VLOOKUP(B354,Table1[],2,FALSE),IF(D354="X",VLOOKUP(B354,Table2[],2,FALSE),IF(E354="X",VLOOKUP(B354,Table3[],2,FALSE),IF(F354="X",VLOOKUP(B354,Table4[],2,FALSE),VLOOKUP(B354,Table5[],2,FALSE)))))</f>
        <v>The count of all terms (Summer, Fall, Intersession, and Spring) the student has been enrolled at Santa Ana College</v>
      </c>
      <c r="I354" s="5" t="str">
        <f>IF($C354="X",VLOOKUP($B354,Table1[],3,FALSE),IF($D354="X",VLOOKUP($B354,Table2[],3,FALSE),IF($E354="X",VLOOKUP($B354,Table3[],3,FALSE),IF($F354="X",VLOOKUP($B354,Table4[],3,FALSE),VLOOKUP($B354,Table5[],3,FALSE)))))</f>
        <v>Total Terms Enrolled, Santa Ana College = Sum of all terms enrolled at Santa Ana College</v>
      </c>
      <c r="J354" s="5" t="str">
        <f>IF($C354="X",VLOOKUP($B354,Table1[],4,FALSE),IF($D354="X",VLOOKUP($B354,Table2[],4,FALSE),IF($E354="X",VLOOKUP($B354,Table3[],4,FALSE),IF($F354="X",VLOOKUP($B354,Table4[],4,FALSE),VLOOKUP($B354,Table5[],4,FALSE)))))</f>
        <v>[N/A]</v>
      </c>
      <c r="K354" s="5" t="str">
        <f>IF($C354="X",VLOOKUP($B354,Table1[],5,FALSE),IF($D354="X",VLOOKUP($B354,Table2[],5,FALSE),IF($E354="X",VLOOKUP($B354,Table3[],5,FALSE),IF($F354="X",VLOOKUP($B354,Table4[],5,FALSE),VLOOKUP($B354,Table5[],5,FALSE)))))</f>
        <v>[N/A]</v>
      </c>
      <c r="L354" s="5" t="str">
        <f>IF($C354="X",VLOOKUP($B354,Table1[],6,FALSE),IF($D354="X",VLOOKUP($B354,Table2[],6,FALSE),IF($E354="X",VLOOKUP($B354,Table3[],6,FALSE),IF($F354="X",VLOOKUP($B354,Table4[],6,FALSE),VLOOKUP($B354,Table5[],6,FALSE)))))</f>
        <v>[N/A]</v>
      </c>
      <c r="M354" t="s">
        <v>37</v>
      </c>
      <c r="P354" t="s">
        <v>24</v>
      </c>
      <c r="S354" s="89"/>
    </row>
    <row r="355" spans="1:19" ht="60" x14ac:dyDescent="0.25">
      <c r="A355" s="84">
        <v>347</v>
      </c>
      <c r="B355" s="3" t="s">
        <v>371</v>
      </c>
      <c r="C355" s="78" t="str">
        <f>IF(IFERROR(VLOOKUP('Unified Metrics'!B355,Table1[],1,FALSE),"")="","","X")</f>
        <v>X</v>
      </c>
      <c r="D355" s="78" t="str">
        <f>IF(IFERROR(VLOOKUP('Unified Metrics'!B355,Table2[],1,FALSE),"")="","","X")</f>
        <v>X</v>
      </c>
      <c r="E355" s="78" t="str">
        <f>IF(IFERROR(VLOOKUP('Unified Metrics'!B355,Table3[],1,FALSE),"")="","","X")</f>
        <v>X</v>
      </c>
      <c r="F355" s="78" t="str">
        <f>IF(IFERROR(VLOOKUP('Unified Metrics'!B355,Table4[],1,FALSE),"")="","","X")</f>
        <v/>
      </c>
      <c r="G355" s="78" t="str">
        <f>IF(IFERROR(VLOOKUP('Unified Metrics'!B355,Table5[],1,FALSE),"")="","","X")</f>
        <v>X</v>
      </c>
      <c r="H355" s="5" t="str">
        <f>IF(C355="X",VLOOKUP(B355,Table1[],2,FALSE),IF(D355="X",VLOOKUP(B355,Table2[],2,FALSE),IF(E355="X",VLOOKUP(B355,Table3[],2,FALSE),IF(F355="X",VLOOKUP(B355,Table4[],2,FALSE),VLOOKUP(B355,Table5[],2,FALSE)))))</f>
        <v>The count of all terms (Summer, Fall, Intersession, and Spring) the student has been enrolled at Santiago Canyon College</v>
      </c>
      <c r="I355" s="5" t="str">
        <f>IF($C355="X",VLOOKUP($B355,Table1[],3,FALSE),IF($D355="X",VLOOKUP($B355,Table2[],3,FALSE),IF($E355="X",VLOOKUP($B355,Table3[],3,FALSE),IF($F355="X",VLOOKUP($B355,Table4[],3,FALSE),VLOOKUP($B355,Table5[],3,FALSE)))))</f>
        <v>Total Terms Enrolled, Santa Ana College = Sum of all terms enrolled at Santiago Canyon College</v>
      </c>
      <c r="J355" s="5" t="str">
        <f>IF($C355="X",VLOOKUP($B355,Table1[],4,FALSE),IF($D355="X",VLOOKUP($B355,Table2[],4,FALSE),IF($E355="X",VLOOKUP($B355,Table3[],4,FALSE),IF($F355="X",VLOOKUP($B355,Table4[],4,FALSE),VLOOKUP($B355,Table5[],4,FALSE)))))</f>
        <v>[N/A]</v>
      </c>
      <c r="K355" s="5" t="str">
        <f>IF($C355="X",VLOOKUP($B355,Table1[],5,FALSE),IF($D355="X",VLOOKUP($B355,Table2[],5,FALSE),IF($E355="X",VLOOKUP($B355,Table3[],5,FALSE),IF($F355="X",VLOOKUP($B355,Table4[],5,FALSE),VLOOKUP($B355,Table5[],5,FALSE)))))</f>
        <v>[N/A]</v>
      </c>
      <c r="L355" s="5" t="str">
        <f>IF($C355="X",VLOOKUP($B355,Table1[],6,FALSE),IF($D355="X",VLOOKUP($B355,Table2[],6,FALSE),IF($E355="X",VLOOKUP($B355,Table3[],6,FALSE),IF($F355="X",VLOOKUP($B355,Table4[],6,FALSE),VLOOKUP($B355,Table5[],6,FALSE)))))</f>
        <v>[N/A]</v>
      </c>
      <c r="M355" t="s">
        <v>37</v>
      </c>
      <c r="P355" t="s">
        <v>24</v>
      </c>
      <c r="S355" s="89"/>
    </row>
    <row r="356" spans="1:19" ht="45" x14ac:dyDescent="0.25">
      <c r="A356" s="84">
        <v>348</v>
      </c>
      <c r="B356" s="3" t="s">
        <v>372</v>
      </c>
      <c r="C356" s="78" t="str">
        <f>IF(IFERROR(VLOOKUP('Unified Metrics'!B356,Table1[],1,FALSE),"")="","","X")</f>
        <v>X</v>
      </c>
      <c r="D356" s="78" t="str">
        <f>IF(IFERROR(VLOOKUP('Unified Metrics'!B356,Table2[],1,FALSE),"")="","","X")</f>
        <v>X</v>
      </c>
      <c r="E356" s="78" t="str">
        <f>IF(IFERROR(VLOOKUP('Unified Metrics'!B356,Table3[],1,FALSE),"")="","","X")</f>
        <v>X</v>
      </c>
      <c r="F356" s="78" t="str">
        <f>IF(IFERROR(VLOOKUP('Unified Metrics'!B356,Table4[],1,FALSE),"")="","","X")</f>
        <v/>
      </c>
      <c r="G356" s="78" t="str">
        <f>IF(IFERROR(VLOOKUP('Unified Metrics'!B356,Table5[],1,FALSE),"")="","","X")</f>
        <v>X</v>
      </c>
      <c r="H356" s="5" t="str">
        <f>IF(C356="X",VLOOKUP(B356,Table1[],2,FALSE),IF(D356="X",VLOOKUP(B356,Table2[],2,FALSE),IF(E356="X",VLOOKUP(B356,Table3[],2,FALSE),IF(F356="X",VLOOKUP(B356,Table4[],2,FALSE),VLOOKUP(B356,Table5[],2,FALSE)))))</f>
        <v>The total number of unique Semesters the student has been enrolled as an active student, including, if applicable, the current term.</v>
      </c>
      <c r="I356" s="5" t="str">
        <f>IF($C356="X",VLOOKUP($B356,Table1[],3,FALSE),IF($D356="X",VLOOKUP($B356,Table2[],3,FALSE),IF($E356="X",VLOOKUP($B356,Table3[],3,FALSE),IF($F356="X",VLOOKUP($B356,Table4[],3,FALSE),VLOOKUP($B356,Table5[],3,FALSE)))))</f>
        <v>[N/A]</v>
      </c>
      <c r="J356" s="5" t="str">
        <f>IF($C356="X",VLOOKUP($B356,Table1[],4,FALSE),IF($D356="X",VLOOKUP($B356,Table2[],4,FALSE),IF($E356="X",VLOOKUP($B356,Table3[],4,FALSE),IF($F356="X",VLOOKUP($B356,Table4[],4,FALSE),VLOOKUP($B356,Table5[],4,FALSE)))))</f>
        <v>[N/A]</v>
      </c>
      <c r="K356" s="5" t="str">
        <f>IF($C356="X",VLOOKUP($B356,Table1[],5,FALSE),IF($D356="X",VLOOKUP($B356,Table2[],5,FALSE),IF($E356="X",VLOOKUP($B356,Table3[],5,FALSE),IF($F356="X",VLOOKUP($B356,Table4[],5,FALSE),VLOOKUP($B356,Table5[],5,FALSE)))))</f>
        <v>[N/A]</v>
      </c>
      <c r="L356" s="5" t="str">
        <f>IF($C356="X",VLOOKUP($B356,Table1[],6,FALSE),IF($D356="X",VLOOKUP($B356,Table2[],6,FALSE),IF($E356="X",VLOOKUP($B356,Table3[],6,FALSE),IF($F356="X",VLOOKUP($B356,Table4[],6,FALSE),VLOOKUP($B356,Table5[],6,FALSE)))))</f>
        <v>[N/A]</v>
      </c>
      <c r="M356" t="s">
        <v>37</v>
      </c>
      <c r="P356" t="s">
        <v>24</v>
      </c>
      <c r="S356" s="89"/>
    </row>
    <row r="357" spans="1:19" ht="45" x14ac:dyDescent="0.25">
      <c r="A357" s="84">
        <v>349</v>
      </c>
      <c r="B357" s="3" t="s">
        <v>373</v>
      </c>
      <c r="C357" s="78" t="str">
        <f>IF(IFERROR(VLOOKUP('Unified Metrics'!B357,Table1[],1,FALSE),"")="","","X")</f>
        <v>X</v>
      </c>
      <c r="D357" s="78" t="str">
        <f>IF(IFERROR(VLOOKUP('Unified Metrics'!B357,Table2[],1,FALSE),"")="","","X")</f>
        <v>X</v>
      </c>
      <c r="E357" s="78" t="str">
        <f>IF(IFERROR(VLOOKUP('Unified Metrics'!B357,Table3[],1,FALSE),"")="","","X")</f>
        <v>X</v>
      </c>
      <c r="F357" s="78" t="str">
        <f>IF(IFERROR(VLOOKUP('Unified Metrics'!B357,Table4[],1,FALSE),"")="","","X")</f>
        <v/>
      </c>
      <c r="G357" s="78" t="str">
        <f>IF(IFERROR(VLOOKUP('Unified Metrics'!B357,Table5[],1,FALSE),"")="","","X")</f>
        <v>X</v>
      </c>
      <c r="H357" s="5" t="str">
        <f>IF(C357="X",VLOOKUP(B357,Table1[],2,FALSE),IF(D357="X",VLOOKUP(B357,Table2[],2,FALSE),IF(E357="X",VLOOKUP(B357,Table3[],2,FALSE),IF(F357="X",VLOOKUP(B357,Table4[],2,FALSE),VLOOKUP(B357,Table5[],2,FALSE)))))</f>
        <v>The total number of unique terms the student has been enrolled as an active student, including, if applicable, the current term.</v>
      </c>
      <c r="I357" s="5" t="str">
        <f>IF($C357="X",VLOOKUP($B357,Table1[],3,FALSE),IF($D357="X",VLOOKUP($B357,Table2[],3,FALSE),IF($E357="X",VLOOKUP($B357,Table3[],3,FALSE),IF($F357="X",VLOOKUP($B357,Table4[],3,FALSE),VLOOKUP($B357,Table5[],3,FALSE)))))</f>
        <v>[N/A]</v>
      </c>
      <c r="J357" s="5" t="str">
        <f>IF($C357="X",VLOOKUP($B357,Table1[],4,FALSE),IF($D357="X",VLOOKUP($B357,Table2[],4,FALSE),IF($E357="X",VLOOKUP($B357,Table3[],4,FALSE),IF($F357="X",VLOOKUP($B357,Table4[],4,FALSE),VLOOKUP($B357,Table5[],4,FALSE)))))</f>
        <v>[N/A]</v>
      </c>
      <c r="K357" s="5" t="str">
        <f>IF($C357="X",VLOOKUP($B357,Table1[],5,FALSE),IF($D357="X",VLOOKUP($B357,Table2[],5,FALSE),IF($E357="X",VLOOKUP($B357,Table3[],5,FALSE),IF($F357="X",VLOOKUP($B357,Table4[],5,FALSE),VLOOKUP($B357,Table5[],5,FALSE)))))</f>
        <v>[N/A]</v>
      </c>
      <c r="L357" s="5" t="str">
        <f>IF($C357="X",VLOOKUP($B357,Table1[],6,FALSE),IF($D357="X",VLOOKUP($B357,Table2[],6,FALSE),IF($E357="X",VLOOKUP($B357,Table3[],6,FALSE),IF($F357="X",VLOOKUP($B357,Table4[],6,FALSE),VLOOKUP($B357,Table5[],6,FALSE)))))</f>
        <v>[N/A]</v>
      </c>
      <c r="M357" t="s">
        <v>37</v>
      </c>
      <c r="P357" t="s">
        <v>24</v>
      </c>
      <c r="S357" s="89"/>
    </row>
    <row r="358" spans="1:19" ht="75" x14ac:dyDescent="0.25">
      <c r="A358" s="84">
        <v>350</v>
      </c>
      <c r="B358" s="3" t="s">
        <v>374</v>
      </c>
      <c r="C358" s="78" t="str">
        <f>IF(IFERROR(VLOOKUP('Unified Metrics'!B358,Table1[],1,FALSE),"")="","","X")</f>
        <v/>
      </c>
      <c r="D358" s="78" t="str">
        <f>IF(IFERROR(VLOOKUP('Unified Metrics'!B358,Table2[],1,FALSE),"")="","","X")</f>
        <v/>
      </c>
      <c r="E358" s="78" t="str">
        <f>IF(IFERROR(VLOOKUP('Unified Metrics'!B358,Table3[],1,FALSE),"")="","","X")</f>
        <v/>
      </c>
      <c r="F358" s="78" t="str">
        <f>IF(IFERROR(VLOOKUP('Unified Metrics'!B358,Table4[],1,FALSE),"")="","","X")</f>
        <v>X</v>
      </c>
      <c r="G358" s="78" t="str">
        <f>IF(IFERROR(VLOOKUP('Unified Metrics'!B358,Table5[],1,FALSE),"")="","","X")</f>
        <v/>
      </c>
      <c r="H358" s="5" t="str">
        <f>IF(C358="X",VLOOKUP(B358,Table1[],2,FALSE),IF(D358="X",VLOOKUP(B358,Table2[],2,FALSE),IF(E358="X",VLOOKUP(B358,Table3[],2,FALSE),IF(F358="X",VLOOKUP(B358,Table4[],2,FALSE),VLOOKUP(B358,Table5[],2,FALSE)))))</f>
        <v>The total number of students meeting minimum passing requirements in a class with grades A, B, C, D, S or SA, SB, SC, SD, SS within a selected time period.</v>
      </c>
      <c r="I358" s="5" t="str">
        <f>IF($C358="X",VLOOKUP($B358,Table1[],3,FALSE),IF($D358="X",VLOOKUP($B358,Table2[],3,FALSE),IF($E358="X",VLOOKUP($B358,Table3[],3,FALSE),IF($F358="X",VLOOKUP($B358,Table4[],3,FALSE),VLOOKUP($B358,Table5[],3,FALSE)))))</f>
        <v>Total Class Completions = Sum of students meeting minimum passing grade requirements</v>
      </c>
      <c r="J358" s="5" t="str">
        <f>IF($C358="X",VLOOKUP($B358,Table1[],4,FALSE),IF($D358="X",VLOOKUP($B358,Table2[],4,FALSE),IF($E358="X",VLOOKUP($B358,Table3[],4,FALSE),IF($F358="X",VLOOKUP($B358,Table4[],4,FALSE),VLOOKUP($B358,Table5[],4,FALSE)))))</f>
        <v>[N/A]</v>
      </c>
      <c r="K358" s="5" t="str">
        <f>IF($C358="X",VLOOKUP($B358,Table1[],5,FALSE),IF($D358="X",VLOOKUP($B358,Table2[],5,FALSE),IF($E358="X",VLOOKUP($B358,Table3[],5,FALSE),IF($F358="X",VLOOKUP($B358,Table4[],5,FALSE),VLOOKUP($B358,Table5[],5,FALSE)))))</f>
        <v>NOTES ON USING THIS ELEMENT: This is nearly identical to [CLASS SUCCESS RATE] but includes grade D and SD, which is considered a minimum passing grade.</v>
      </c>
      <c r="L358" s="5" t="str">
        <f>IF($C358="X",VLOOKUP($B358,Table1[],6,FALSE),IF($D358="X",VLOOKUP($B358,Table2[],6,FALSE),IF($E358="X",VLOOKUP($B358,Table3[],6,FALSE),IF($F358="X",VLOOKUP($B358,Table4[],6,FALSE),VLOOKUP($B358,Table5[],6,FALSE)))))</f>
        <v>RELATED ELEMENT(S):s: [TOTAL CLASS SUCCESSES], [TOTAL CLASS RETENTION]</v>
      </c>
      <c r="M358" t="s">
        <v>23</v>
      </c>
      <c r="P358" t="s">
        <v>24</v>
      </c>
      <c r="S358" s="89"/>
    </row>
    <row r="359" spans="1:19" ht="120" x14ac:dyDescent="0.25">
      <c r="A359" s="84">
        <v>351</v>
      </c>
      <c r="B359" s="3" t="s">
        <v>375</v>
      </c>
      <c r="C359" s="78" t="str">
        <f>IF(IFERROR(VLOOKUP('Unified Metrics'!B359,Table1[],1,FALSE),"")="","","X")</f>
        <v/>
      </c>
      <c r="D359" s="78" t="str">
        <f>IF(IFERROR(VLOOKUP('Unified Metrics'!B359,Table2[],1,FALSE),"")="","","X")</f>
        <v/>
      </c>
      <c r="E359" s="78" t="str">
        <f>IF(IFERROR(VLOOKUP('Unified Metrics'!B359,Table3[],1,FALSE),"")="","","X")</f>
        <v/>
      </c>
      <c r="F359" s="78" t="str">
        <f>IF(IFERROR(VLOOKUP('Unified Metrics'!B359,Table4[],1,FALSE),"")="","","X")</f>
        <v>X</v>
      </c>
      <c r="G359" s="78" t="str">
        <f>IF(IFERROR(VLOOKUP('Unified Metrics'!B359,Table5[],1,FALSE),"")="","","X")</f>
        <v/>
      </c>
      <c r="H359" s="5" t="str">
        <f>IF(C359="X",VLOOKUP(B359,Table1[],2,FALSE),IF(D359="X",VLOOKUP(B359,Table2[],2,FALSE),IF(E359="X",VLOOKUP(B359,Table3[],2,FALSE),IF(F359="X",VLOOKUP(B359,Table4[],2,FALSE),VLOOKUP(B359,Table5[],2,FALSE)))))</f>
        <v>Total number of students dropping from a class prior to last day to drop/census date and will have a registration status code of D% (such as DD, DW, DQ, etc.) Class drops are distinctly different from an official class withdrawal after Stat Date that results in a registration status code of WC and WW that will show up as a "W" on a student's permanent academic record or transcript.</v>
      </c>
      <c r="I359" s="5" t="str">
        <f>IF($C359="X",VLOOKUP($B359,Table1[],3,FALSE),IF($D359="X",VLOOKUP($B359,Table2[],3,FALSE),IF($E359="X",VLOOKUP($B359,Table3[],3,FALSE),IF($F359="X",VLOOKUP($B359,Table4[],3,FALSE),VLOOKUP($B359,Table5[],3,FALSE)))))</f>
        <v>[N/A]</v>
      </c>
      <c r="J359" s="5" t="str">
        <f>IF($C359="X",VLOOKUP($B359,Table1[],4,FALSE),IF($D359="X",VLOOKUP($B359,Table2[],4,FALSE),IF($E359="X",VLOOKUP($B359,Table3[],4,FALSE),IF($F359="X",VLOOKUP($B359,Table4[],4,FALSE),VLOOKUP($B359,Table5[],4,FALSE)))))</f>
        <v>[N/A]</v>
      </c>
      <c r="K359" s="5" t="str">
        <f>IF($C359="X",VLOOKUP($B359,Table1[],5,FALSE),IF($D359="X",VLOOKUP($B359,Table2[],5,FALSE),IF($E359="X",VLOOKUP($B359,Table3[],5,FALSE),IF($F359="X",VLOOKUP($B359,Table4[],5,FALSE),VLOOKUP($B359,Table5[],5,FALSE)))))</f>
        <v>[N/A]</v>
      </c>
      <c r="L359" s="5" t="str">
        <f>IF($C359="X",VLOOKUP($B359,Table1[],6,FALSE),IF($D359="X",VLOOKUP($B359,Table2[],6,FALSE),IF($E359="X",VLOOKUP($B359,Table3[],6,FALSE),IF($F359="X",VLOOKUP($B359,Table4[],6,FALSE),VLOOKUP($B359,Table5[],6,FALSE)))))</f>
        <v>[N/A]</v>
      </c>
      <c r="M359" t="s">
        <v>23</v>
      </c>
      <c r="P359" t="s">
        <v>24</v>
      </c>
      <c r="S359" s="89"/>
    </row>
    <row r="360" spans="1:19" ht="150" x14ac:dyDescent="0.25">
      <c r="A360" s="84">
        <v>352</v>
      </c>
      <c r="B360" s="3" t="s">
        <v>376</v>
      </c>
      <c r="C360" s="78" t="str">
        <f>IF(IFERROR(VLOOKUP('Unified Metrics'!B360,Table1[],1,FALSE),"")="","","X")</f>
        <v/>
      </c>
      <c r="D360" s="78" t="str">
        <f>IF(IFERROR(VLOOKUP('Unified Metrics'!B360,Table2[],1,FALSE),"")="","","X")</f>
        <v/>
      </c>
      <c r="E360" s="78" t="str">
        <f>IF(IFERROR(VLOOKUP('Unified Metrics'!B360,Table3[],1,FALSE),"")="","","X")</f>
        <v/>
      </c>
      <c r="F360" s="78" t="str">
        <f>IF(IFERROR(VLOOKUP('Unified Metrics'!B360,Table4[],1,FALSE),"")="","","X")</f>
        <v>X</v>
      </c>
      <c r="G360" s="78" t="str">
        <f>IF(IFERROR(VLOOKUP('Unified Metrics'!B360,Table5[],1,FALSE),"")="","","X")</f>
        <v/>
      </c>
      <c r="H360" s="5" t="str">
        <f>IF(C360="X",VLOOKUP(B360,Table1[],2,FALSE),IF(D360="X",VLOOKUP(B360,Table2[],2,FALSE),IF(E360="X",VLOOKUP(B360,Table3[],2,FALSE),IF(F360="X",VLOOKUP(B360,Table4[],2,FALSE),VLOOKUP(B360,Table5[],2,FALSE)))))</f>
        <v>The number of registered students in the selected class sections.</v>
      </c>
      <c r="I360" s="5" t="str">
        <f>IF($C360="X",VLOOKUP($B360,Table1[],3,FALSE),IF($D360="X",VLOOKUP($B360,Table2[],3,FALSE),IF($E360="X",VLOOKUP($B360,Table3[],3,FALSE),IF($F360="X",VLOOKUP($B360,Table4[],3,FALSE),VLOOKUP($B360,Table5[],3,FALSE)))))</f>
        <v>'Total Class Size = Sum of students registered in the selected class sections</v>
      </c>
      <c r="J360" s="5" t="str">
        <f>IF($C360="X",VLOOKUP($B360,Table1[],4,FALSE),IF($D360="X",VLOOKUP($B360,Table2[],4,FALSE),IF($E360="X",VLOOKUP($B360,Table3[],4,FALSE),IF($F360="X",VLOOKUP($B360,Table4[],4,FALSE),VLOOKUP($B360,Table5[],4,FALSE)))))</f>
        <v>[N/A]</v>
      </c>
      <c r="K360" s="5" t="str">
        <f>IF($C360="X",VLOOKUP($B360,Table1[],5,FALSE),IF($D360="X",VLOOKUP($B360,Table2[],5,FALSE),IF($E360="X",VLOOKUP($B360,Table3[],5,FALSE),IF($F360="X",VLOOKUP($B360,Table4[],5,FALSE),VLOOKUP($B360,Table5[],5,FALSE)))))</f>
        <v>NOTES ON USING THIS ELEMENT: Classes by Class Section reports count "Total Class Size" at the level of the class and section - not at the level of the student. Consequently, the grand total for this measure should be treated the same as the [DUPLICATED HEADCOUNT]" found in the Student Classes reports</v>
      </c>
      <c r="L360" s="5" t="str">
        <f>IF($C360="X",VLOOKUP($B360,Table1[],6,FALSE),IF($D360="X",VLOOKUP($B360,Table2[],6,FALSE),IF($E360="X",VLOOKUP($B360,Table3[],6,FALSE),IF($F360="X",VLOOKUP($B360,Table4[],6,FALSE),VLOOKUP($B360,Table5[],6,FALSE)))))</f>
        <v>[N/A]</v>
      </c>
      <c r="M360" t="s">
        <v>23</v>
      </c>
      <c r="P360" t="s">
        <v>24</v>
      </c>
      <c r="S360" s="89"/>
    </row>
    <row r="361" spans="1:19" ht="75" x14ac:dyDescent="0.25">
      <c r="A361" s="84">
        <v>353</v>
      </c>
      <c r="B361" s="3" t="s">
        <v>377</v>
      </c>
      <c r="C361" s="78" t="str">
        <f>IF(IFERROR(VLOOKUP('Unified Metrics'!B361,Table1[],1,FALSE),"")="","","X")</f>
        <v/>
      </c>
      <c r="D361" s="78" t="str">
        <f>IF(IFERROR(VLOOKUP('Unified Metrics'!B361,Table2[],1,FALSE),"")="","","X")</f>
        <v/>
      </c>
      <c r="E361" s="78" t="str">
        <f>IF(IFERROR(VLOOKUP('Unified Metrics'!B361,Table3[],1,FALSE),"")="","","X")</f>
        <v/>
      </c>
      <c r="F361" s="78" t="str">
        <f>IF(IFERROR(VLOOKUP('Unified Metrics'!B361,Table4[],1,FALSE),"")="","","X")</f>
        <v>X</v>
      </c>
      <c r="G361" s="78" t="str">
        <f>IF(IFERROR(VLOOKUP('Unified Metrics'!B361,Table5[],1,FALSE),"")="","","X")</f>
        <v/>
      </c>
      <c r="H361" s="5" t="str">
        <f>IF(C361="X",VLOOKUP(B361,Table1[],2,FALSE),IF(D361="X",VLOOKUP(B361,Table2[],2,FALSE),IF(E361="X",VLOOKUP(B361,Table3[],2,FALSE),IF(F361="X",VLOOKUP(B361,Table4[],2,FALSE),VLOOKUP(B361,Table5[],2,FALSE)))))</f>
        <v>Total number of students completing a class with a grade of A, B, C, D, F, S, U, I, SA, SB, SC, SD, SF, SI, NG within a selected time period.</v>
      </c>
      <c r="I361" s="5" t="str">
        <f>IF($C361="X",VLOOKUP($B361,Table1[],3,FALSE),IF($D361="X",VLOOKUP($B361,Table2[],3,FALSE),IF($E361="X",VLOOKUP($B361,Table3[],3,FALSE),IF($F361="X",VLOOKUP($B361,Table4[],3,FALSE),VLOOKUP($B361,Table5[],3,FALSE)))))</f>
        <v>Total Class Retention = Sum of students receiving any grade</v>
      </c>
      <c r="J361" s="5" t="str">
        <f>IF($C361="X",VLOOKUP($B361,Table1[],4,FALSE),IF($D361="X",VLOOKUP($B361,Table2[],4,FALSE),IF($E361="X",VLOOKUP($B361,Table3[],4,FALSE),IF($F361="X",VLOOKUP($B361,Table4[],4,FALSE),VLOOKUP($B361,Table5[],4,FALSE)))))</f>
        <v xml:space="preserve">     • Credit: A, B, C, D, F, S, U, I, NG
     • Developmental Education (Pre-credit): SA, SB, SC, SD, SF, SI, NG</v>
      </c>
      <c r="K361" s="5" t="str">
        <f>IF($C361="X",VLOOKUP($B361,Table1[],5,FALSE),IF($D361="X",VLOOKUP($B361,Table2[],5,FALSE),IF($E361="X",VLOOKUP($B361,Table3[],5,FALSE),IF($F361="X",VLOOKUP($B361,Table4[],5,FALSE),VLOOKUP($B361,Table5[],5,FALSE)))))</f>
        <v>NOTES ON USING THIS ELEMENT: This is nearly identical to [CLASS COMPLETION RATE] but includes the addition of grades F, I, U, SF, SI and NG.</v>
      </c>
      <c r="L361" s="5" t="str">
        <f>IF($C361="X",VLOOKUP($B361,Table1[],6,FALSE),IF($D361="X",VLOOKUP($B361,Table2[],6,FALSE),IF($E361="X",VLOOKUP($B361,Table3[],6,FALSE),IF($F361="X",VLOOKUP($B361,Table4[],6,FALSE),VLOOKUP($B361,Table5[],6,FALSE)))))</f>
        <v>RELATED ELEMENT(S):s: [TOTAL CLASS COMPLETIONS], [TOTAL CLASS SUCCESSES]</v>
      </c>
      <c r="M361" t="s">
        <v>23</v>
      </c>
      <c r="P361" t="s">
        <v>24</v>
      </c>
      <c r="S361" s="89"/>
    </row>
    <row r="362" spans="1:19" ht="30" x14ac:dyDescent="0.25">
      <c r="A362" s="84">
        <v>354</v>
      </c>
      <c r="B362" s="3" t="s">
        <v>378</v>
      </c>
      <c r="C362" s="78" t="str">
        <f>IF(IFERROR(VLOOKUP('Unified Metrics'!B362,Table1[],1,FALSE),"")="","","X")</f>
        <v/>
      </c>
      <c r="D362" s="78" t="str">
        <f>IF(IFERROR(VLOOKUP('Unified Metrics'!B362,Table2[],1,FALSE),"")="","","X")</f>
        <v/>
      </c>
      <c r="E362" s="78" t="str">
        <f>IF(IFERROR(VLOOKUP('Unified Metrics'!B362,Table3[],1,FALSE),"")="","","X")</f>
        <v/>
      </c>
      <c r="F362" s="78" t="str">
        <f>IF(IFERROR(VLOOKUP('Unified Metrics'!B362,Table4[],1,FALSE),"")="","","X")</f>
        <v>X</v>
      </c>
      <c r="G362" s="78" t="str">
        <f>IF(IFERROR(VLOOKUP('Unified Metrics'!B362,Table5[],1,FALSE),"")="","","X")</f>
        <v/>
      </c>
      <c r="H362" s="5" t="str">
        <f>IF(C362="X",VLOOKUP(B362,Table1[],2,FALSE),IF(D362="X",VLOOKUP(B362,Table2[],2,FALSE),IF(E362="X",VLOOKUP(B362,Table3[],2,FALSE),IF(F362="X",VLOOKUP(B362,Table4[],2,FALSE),VLOOKUP(B362,Table5[],2,FALSE)))))</f>
        <v>The number of class sections selected.</v>
      </c>
      <c r="I362" s="5" t="str">
        <f>IF($C362="X",VLOOKUP($B362,Table1[],3,FALSE),IF($D362="X",VLOOKUP($B362,Table2[],3,FALSE),IF($E362="X",VLOOKUP($B362,Table3[],3,FALSE),IF($F362="X",VLOOKUP($B362,Table4[],3,FALSE),VLOOKUP($B362,Table5[],3,FALSE)))))</f>
        <v>Total Class Sections = Count of class sections selected</v>
      </c>
      <c r="J362" s="5" t="str">
        <f>IF($C362="X",VLOOKUP($B362,Table1[],4,FALSE),IF($D362="X",VLOOKUP($B362,Table2[],4,FALSE),IF($E362="X",VLOOKUP($B362,Table3[],4,FALSE),IF($F362="X",VLOOKUP($B362,Table4[],4,FALSE),VLOOKUP($B362,Table5[],4,FALSE)))))</f>
        <v>[N/A]</v>
      </c>
      <c r="K362" s="5" t="str">
        <f>IF($C362="X",VLOOKUP($B362,Table1[],5,FALSE),IF($D362="X",VLOOKUP($B362,Table2[],5,FALSE),IF($E362="X",VLOOKUP($B362,Table3[],5,FALSE),IF($F362="X",VLOOKUP($B362,Table4[],5,FALSE),VLOOKUP($B362,Table5[],5,FALSE)))))</f>
        <v>[N/A]</v>
      </c>
      <c r="L362" s="5" t="str">
        <f>IF($C362="X",VLOOKUP($B362,Table1[],6,FALSE),IF($D362="X",VLOOKUP($B362,Table2[],6,FALSE),IF($E362="X",VLOOKUP($B362,Table3[],6,FALSE),IF($F362="X",VLOOKUP($B362,Table4[],6,FALSE),VLOOKUP($B362,Table5[],6,FALSE)))))</f>
        <v>[N/A]</v>
      </c>
      <c r="M362" t="s">
        <v>23</v>
      </c>
      <c r="P362" t="s">
        <v>24</v>
      </c>
      <c r="S362" s="89"/>
    </row>
    <row r="363" spans="1:19" ht="90" x14ac:dyDescent="0.25">
      <c r="A363" s="84">
        <v>355</v>
      </c>
      <c r="B363" s="3" t="s">
        <v>379</v>
      </c>
      <c r="C363" s="78" t="str">
        <f>IF(IFERROR(VLOOKUP('Unified Metrics'!B363,Table1[],1,FALSE),"")="","","X")</f>
        <v/>
      </c>
      <c r="D363" s="78" t="str">
        <f>IF(IFERROR(VLOOKUP('Unified Metrics'!B363,Table2[],1,FALSE),"")="","","X")</f>
        <v/>
      </c>
      <c r="E363" s="78" t="str">
        <f>IF(IFERROR(VLOOKUP('Unified Metrics'!B363,Table3[],1,FALSE),"")="","","X")</f>
        <v/>
      </c>
      <c r="F363" s="78" t="str">
        <f>IF(IFERROR(VLOOKUP('Unified Metrics'!B363,Table4[],1,FALSE),"")="","","X")</f>
        <v>X</v>
      </c>
      <c r="G363" s="78" t="str">
        <f>IF(IFERROR(VLOOKUP('Unified Metrics'!B363,Table5[],1,FALSE),"")="","","X")</f>
        <v/>
      </c>
      <c r="H363" s="5" t="str">
        <f>IF(C363="X",VLOOKUP(B363,Table1[],2,FALSE),IF(D363="X",VLOOKUP(B363,Table2[],2,FALSE),IF(E363="X",VLOOKUP(B363,Table3[],2,FALSE),IF(F363="X",VLOOKUP(B363,Table4[],2,FALSE),VLOOKUP(B363,Table5[],2,FALSE)))))</f>
        <v>Total number of students passing class with grades A, B, C, S, SA, SB, SC within a selected time period.*'''Credit:''' A, B, C, S*'''Foundational Studies(Pre-credit):''' SA, SB, SC</v>
      </c>
      <c r="I363" s="5" t="str">
        <f>IF($C363="X",VLOOKUP($B363,Table1[],3,FALSE),IF($D363="X",VLOOKUP($B363,Table2[],3,FALSE),IF($E363="X",VLOOKUP($B363,Table3[],3,FALSE),IF($F363="X",VLOOKUP($B363,Table4[],3,FALSE),VLOOKUP($B363,Table5[],3,FALSE)))))</f>
        <v>[N/A]</v>
      </c>
      <c r="J363" s="5" t="str">
        <f>IF($C363="X",VLOOKUP($B363,Table1[],4,FALSE),IF($D363="X",VLOOKUP($B363,Table2[],4,FALSE),IF($E363="X",VLOOKUP($B363,Table3[],4,FALSE),IF($F363="X",VLOOKUP($B363,Table4[],4,FALSE),VLOOKUP($B363,Table5[],4,FALSE)))))</f>
        <v>[N/A]</v>
      </c>
      <c r="K363" s="5" t="str">
        <f>IF($C363="X",VLOOKUP($B363,Table1[],5,FALSE),IF($D363="X",VLOOKUP($B363,Table2[],5,FALSE),IF($E363="X",VLOOKUP($B363,Table3[],5,FALSE),IF($F363="X",VLOOKUP($B363,Table4[],5,FALSE),VLOOKUP($B363,Table5[],5,FALSE)))))</f>
        <v>NOTES ON USING THIS ELEMENT: This is nearly identical to [TOTAL CLASS COMPLETIONS] but excludes grade D, which is considered a minimum passing grade.</v>
      </c>
      <c r="L363" s="5" t="str">
        <f>IF($C363="X",VLOOKUP($B363,Table1[],6,FALSE),IF($D363="X",VLOOKUP($B363,Table2[],6,FALSE),IF($E363="X",VLOOKUP($B363,Table3[],6,FALSE),IF($F363="X",VLOOKUP($B363,Table4[],6,FALSE),VLOOKUP($B363,Table5[],6,FALSE)))))</f>
        <v>RELATED ELEMENT(S):s: [TOTAL CLASS COMPLETIONS], [TOTAL CLASS RETENTION]</v>
      </c>
      <c r="M363" t="s">
        <v>23</v>
      </c>
      <c r="P363" t="s">
        <v>24</v>
      </c>
      <c r="S363" s="89"/>
    </row>
    <row r="364" spans="1:19" ht="120" x14ac:dyDescent="0.25">
      <c r="A364" s="84">
        <v>356</v>
      </c>
      <c r="B364" s="3" t="s">
        <v>380</v>
      </c>
      <c r="C364" s="78" t="str">
        <f>IF(IFERROR(VLOOKUP('Unified Metrics'!B364,Table1[],1,FALSE),"")="","","X")</f>
        <v/>
      </c>
      <c r="D364" s="78" t="str">
        <f>IF(IFERROR(VLOOKUP('Unified Metrics'!B364,Table2[],1,FALSE),"")="","","X")</f>
        <v/>
      </c>
      <c r="E364" s="78" t="str">
        <f>IF(IFERROR(VLOOKUP('Unified Metrics'!B364,Table3[],1,FALSE),"")="","","X")</f>
        <v/>
      </c>
      <c r="F364" s="78" t="str">
        <f>IF(IFERROR(VLOOKUP('Unified Metrics'!B364,Table4[],1,FALSE),"")="","","X")</f>
        <v>X</v>
      </c>
      <c r="G364" s="78" t="str">
        <f>IF(IFERROR(VLOOKUP('Unified Metrics'!B364,Table5[],1,FALSE),"")="","","X")</f>
        <v/>
      </c>
      <c r="H364" s="5" t="str">
        <f>IF(C364="X",VLOOKUP(B364,Table1[],2,FALSE),IF(D364="X",VLOOKUP(B364,Table2[],2,FALSE),IF(E364="X",VLOOKUP(B364,Table3[],2,FALSE),IF(F364="X",VLOOKUP(B364,Table4[],2,FALSE),VLOOKUP(B364,Table5[],2,FALSE)))))</f>
        <v>The sum of students completing a class with a grade W (withdrawal) within a selected time period. Grade W represents withdrawing from a class before the end of the term resulting in a registration status code of WC or WW. A withdraw designation is recorded on a students permanent academic record or transcript, but is not used toward the calculation of a students grade point average.</v>
      </c>
      <c r="I364" s="5" t="str">
        <f>IF($C364="X",VLOOKUP($B364,Table1[],3,FALSE),IF($D364="X",VLOOKUP($B364,Table2[],3,FALSE),IF($E364="X",VLOOKUP($B364,Table3[],3,FALSE),IF($F364="X",VLOOKUP($B364,Table4[],3,FALSE),VLOOKUP($B364,Table5[],3,FALSE)))))</f>
        <v>Total Class Withdrawals = Sum of all students receiving a grade of W that were registered as of Stat Date.</v>
      </c>
      <c r="J364" s="5" t="str">
        <f>IF($C364="X",VLOOKUP($B364,Table1[],4,FALSE),IF($D364="X",VLOOKUP($B364,Table2[],4,FALSE),IF($E364="X",VLOOKUP($B364,Table3[],4,FALSE),IF($F364="X",VLOOKUP($B364,Table4[],4,FALSE),VLOOKUP($B364,Table5[],4,FALSE)))))</f>
        <v>[N/A]</v>
      </c>
      <c r="K364" s="5" t="str">
        <f>IF($C364="X",VLOOKUP($B364,Table1[],5,FALSE),IF($D364="X",VLOOKUP($B364,Table2[],5,FALSE),IF($E364="X",VLOOKUP($B364,Table3[],5,FALSE),IF($F364="X",VLOOKUP($B364,Table4[],5,FALSE),VLOOKUP($B364,Table5[],5,FALSE)))))</f>
        <v>NOTES ON USING THIS ELEMENT: FW grades are considered ""F"" grades and are not counted in Total Class Withdrawals.</v>
      </c>
      <c r="L364" s="5" t="str">
        <f>IF($C364="X",VLOOKUP($B364,Table1[],6,FALSE),IF($D364="X",VLOOKUP($B364,Table2[],6,FALSE),IF($E364="X",VLOOKUP($B364,Table3[],6,FALSE),IF($F364="X",VLOOKUP($B364,Table4[],6,FALSE),VLOOKUP($B364,Table5[],6,FALSE)))))</f>
        <v>[N/A]</v>
      </c>
      <c r="M364" t="s">
        <v>23</v>
      </c>
      <c r="P364" t="s">
        <v>24</v>
      </c>
      <c r="S364" s="89"/>
    </row>
    <row r="365" spans="1:19" ht="45" x14ac:dyDescent="0.25">
      <c r="A365" s="84">
        <v>357</v>
      </c>
      <c r="B365" s="3" t="s">
        <v>381</v>
      </c>
      <c r="C365" s="78" t="str">
        <f>IF(IFERROR(VLOOKUP('Unified Metrics'!B365,Table1[],1,FALSE),"")="","","X")</f>
        <v>X</v>
      </c>
      <c r="D365" s="78" t="str">
        <f>IF(IFERROR(VLOOKUP('Unified Metrics'!B365,Table2[],1,FALSE),"")="","","X")</f>
        <v>X</v>
      </c>
      <c r="E365" s="78" t="str">
        <f>IF(IFERROR(VLOOKUP('Unified Metrics'!B365,Table3[],1,FALSE),"")="","","X")</f>
        <v>X</v>
      </c>
      <c r="F365" s="78" t="str">
        <f>IF(IFERROR(VLOOKUP('Unified Metrics'!B365,Table4[],1,FALSE),"")="","","X")</f>
        <v/>
      </c>
      <c r="G365" s="78" t="str">
        <f>IF(IFERROR(VLOOKUP('Unified Metrics'!B365,Table5[],1,FALSE),"")="","","X")</f>
        <v>X</v>
      </c>
      <c r="H365" s="5" t="str">
        <f>IF(C365="X",VLOOKUP(B365,Table1[],2,FALSE),IF(D365="X",VLOOKUP(B365,Table2[],2,FALSE),IF(E365="X",VLOOKUP(B365,Table3[],2,FALSE),IF(F365="X",VLOOKUP(B365,Table4[],2,FALSE),VLOOKUP(B365,Table5[],2,FALSE)))))</f>
        <v>The total number of unique Semesters the student has been enrolled as an active student, including, if applicable, the current term.</v>
      </c>
      <c r="I365" s="5" t="str">
        <f>IF($C365="X",VLOOKUP($B365,Table1[],3,FALSE),IF($D365="X",VLOOKUP($B365,Table2[],3,FALSE),IF($E365="X",VLOOKUP($B365,Table3[],3,FALSE),IF($F365="X",VLOOKUP($B365,Table4[],3,FALSE),VLOOKUP($B365,Table5[],3,FALSE)))))</f>
        <v>[N/A]</v>
      </c>
      <c r="J365" s="5" t="str">
        <f>IF($C365="X",VLOOKUP($B365,Table1[],4,FALSE),IF($D365="X",VLOOKUP($B365,Table2[],4,FALSE),IF($E365="X",VLOOKUP($B365,Table3[],4,FALSE),IF($F365="X",VLOOKUP($B365,Table4[],4,FALSE),VLOOKUP($B365,Table5[],4,FALSE)))))</f>
        <v>[N/A]</v>
      </c>
      <c r="K365" s="5" t="str">
        <f>IF($C365="X",VLOOKUP($B365,Table1[],5,FALSE),IF($D365="X",VLOOKUP($B365,Table2[],5,FALSE),IF($E365="X",VLOOKUP($B365,Table3[],5,FALSE),IF($F365="X",VLOOKUP($B365,Table4[],5,FALSE),VLOOKUP($B365,Table5[],5,FALSE)))))</f>
        <v>[N/A]</v>
      </c>
      <c r="L365" s="5" t="str">
        <f>IF($C365="X",VLOOKUP($B365,Table1[],6,FALSE),IF($D365="X",VLOOKUP($B365,Table2[],6,FALSE),IF($E365="X",VLOOKUP($B365,Table3[],6,FALSE),IF($F365="X",VLOOKUP($B365,Table4[],6,FALSE),VLOOKUP($B365,Table5[],6,FALSE)))))</f>
        <v>[N/A]</v>
      </c>
      <c r="M365" t="s">
        <v>37</v>
      </c>
      <c r="P365" t="s">
        <v>24</v>
      </c>
      <c r="S365" s="89"/>
    </row>
    <row r="366" spans="1:19" ht="45" x14ac:dyDescent="0.25">
      <c r="A366" s="84">
        <v>358</v>
      </c>
      <c r="B366" s="3" t="s">
        <v>382</v>
      </c>
      <c r="C366" s="78" t="str">
        <f>IF(IFERROR(VLOOKUP('Unified Metrics'!B366,Table1[],1,FALSE),"")="","","X")</f>
        <v>X</v>
      </c>
      <c r="D366" s="78" t="str">
        <f>IF(IFERROR(VLOOKUP('Unified Metrics'!B366,Table2[],1,FALSE),"")="","","X")</f>
        <v>X</v>
      </c>
      <c r="E366" s="78" t="str">
        <f>IF(IFERROR(VLOOKUP('Unified Metrics'!B366,Table3[],1,FALSE),"")="","","X")</f>
        <v>X</v>
      </c>
      <c r="F366" s="78" t="str">
        <f>IF(IFERROR(VLOOKUP('Unified Metrics'!B366,Table4[],1,FALSE),"")="","","X")</f>
        <v/>
      </c>
      <c r="G366" s="78" t="str">
        <f>IF(IFERROR(VLOOKUP('Unified Metrics'!B366,Table5[],1,FALSE),"")="","","X")</f>
        <v>X</v>
      </c>
      <c r="H366" s="5" t="str">
        <f>IF(C366="X",VLOOKUP(B366,Table1[],2,FALSE),IF(D366="X",VLOOKUP(B366,Table2[],2,FALSE),IF(E366="X",VLOOKUP(B366,Table3[],2,FALSE),IF(F366="X",VLOOKUP(B366,Table4[],2,FALSE),VLOOKUP(B366,Table5[],2,FALSE)))))</f>
        <v>The total number of unique terms the student has been enrolled as an active student, including, if applicable, the current term.</v>
      </c>
      <c r="I366" s="5" t="str">
        <f>IF($C366="X",VLOOKUP($B366,Table1[],3,FALSE),IF($D366="X",VLOOKUP($B366,Table2[],3,FALSE),IF($E366="X",VLOOKUP($B366,Table3[],3,FALSE),IF($F366="X",VLOOKUP($B366,Table4[],3,FALSE),VLOOKUP($B366,Table5[],3,FALSE)))))</f>
        <v>[N/A]</v>
      </c>
      <c r="J366" s="5" t="str">
        <f>IF($C366="X",VLOOKUP($B366,Table1[],4,FALSE),IF($D366="X",VLOOKUP($B366,Table2[],4,FALSE),IF($E366="X",VLOOKUP($B366,Table3[],4,FALSE),IF($F366="X",VLOOKUP($B366,Table4[],4,FALSE),VLOOKUP($B366,Table5[],4,FALSE)))))</f>
        <v>[N/A]</v>
      </c>
      <c r="K366" s="5" t="str">
        <f>IF($C366="X",VLOOKUP($B366,Table1[],5,FALSE),IF($D366="X",VLOOKUP($B366,Table2[],5,FALSE),IF($E366="X",VLOOKUP($B366,Table3[],5,FALSE),IF($F366="X",VLOOKUP($B366,Table4[],5,FALSE),VLOOKUP($B366,Table5[],5,FALSE)))))</f>
        <v>[N/A]</v>
      </c>
      <c r="L366" s="5" t="str">
        <f>IF($C366="X",VLOOKUP($B366,Table1[],6,FALSE),IF($D366="X",VLOOKUP($B366,Table2[],6,FALSE),IF($E366="X",VLOOKUP($B366,Table3[],6,FALSE),IF($F366="X",VLOOKUP($B366,Table4[],6,FALSE),VLOOKUP($B366,Table5[],6,FALSE)))))</f>
        <v>[N/A]</v>
      </c>
      <c r="M366" t="s">
        <v>37</v>
      </c>
      <c r="P366" t="s">
        <v>24</v>
      </c>
      <c r="S366" s="89"/>
    </row>
    <row r="367" spans="1:19" ht="60" x14ac:dyDescent="0.25">
      <c r="A367" s="84">
        <v>359</v>
      </c>
      <c r="B367" s="3" t="s">
        <v>383</v>
      </c>
      <c r="C367" s="78" t="str">
        <f>IF(IFERROR(VLOOKUP('Unified Metrics'!B367,Table1[],1,FALSE),"")="","","X")</f>
        <v/>
      </c>
      <c r="D367" s="78" t="str">
        <f>IF(IFERROR(VLOOKUP('Unified Metrics'!B367,Table2[],1,FALSE),"")="","","X")</f>
        <v/>
      </c>
      <c r="E367" s="78" t="str">
        <f>IF(IFERROR(VLOOKUP('Unified Metrics'!B367,Table3[],1,FALSE),"")="","","X")</f>
        <v/>
      </c>
      <c r="F367" s="78" t="str">
        <f>IF(IFERROR(VLOOKUP('Unified Metrics'!B367,Table4[],1,FALSE),"")="","","X")</f>
        <v>X</v>
      </c>
      <c r="G367" s="78" t="str">
        <f>IF(IFERROR(VLOOKUP('Unified Metrics'!B367,Table5[],1,FALSE),"")="","","X")</f>
        <v/>
      </c>
      <c r="H367" s="5" t="str">
        <f>IF(C367="X",VLOOKUP(B367,Table1[],2,FALSE),IF(D367="X",VLOOKUP(B367,Table2[],2,FALSE),IF(E367="X",VLOOKUP(B367,Table3[],2,FALSE),IF(F367="X",VLOOKUP(B367,Table4[],2,FALSE),VLOOKUP(B367,Table5[],2,FALSE)))))</f>
        <v>Total number of students completing a class with a grade of A within a selected time period. Students receiving a grade of A earn credit for the class and are eligible for subsequent classes in a sequence.</v>
      </c>
      <c r="I367" s="5" t="str">
        <f>IF($C367="X",VLOOKUP($B367,Table1[],3,FALSE),IF($D367="X",VLOOKUP($B367,Table2[],3,FALSE),IF($E367="X",VLOOKUP($B367,Table3[],3,FALSE),IF($F367="X",VLOOKUP($B367,Table4[],3,FALSE),VLOOKUP($B367,Table5[],3,FALSE)))))</f>
        <v>Total Grade A = Sum of all students receiving grade A</v>
      </c>
      <c r="J367" s="5" t="str">
        <f>IF($C367="X",VLOOKUP($B367,Table1[],4,FALSE),IF($D367="X",VLOOKUP($B367,Table2[],4,FALSE),IF($E367="X",VLOOKUP($B367,Table3[],4,FALSE),IF($F367="X",VLOOKUP($B367,Table4[],4,FALSE),VLOOKUP($B367,Table5[],4,FALSE)))))</f>
        <v>[N/A]</v>
      </c>
      <c r="K367" s="5" t="str">
        <f>IF($C367="X",VLOOKUP($B367,Table1[],5,FALSE),IF($D367="X",VLOOKUP($B367,Table2[],5,FALSE),IF($E367="X",VLOOKUP($B367,Table3[],5,FALSE),IF($F367="X",VLOOKUP($B367,Table4[],5,FALSE),VLOOKUP($B367,Table5[],5,FALSE)))))</f>
        <v>[N/A]</v>
      </c>
      <c r="L367" s="5" t="str">
        <f>IF($C367="X",VLOOKUP($B367,Table1[],6,FALSE),IF($D367="X",VLOOKUP($B367,Table2[],6,FALSE),IF($E367="X",VLOOKUP($B367,Table3[],6,FALSE),IF($F367="X",VLOOKUP($B367,Table4[],6,FALSE),VLOOKUP($B367,Table5[],6,FALSE)))))</f>
        <v>[N/A]</v>
      </c>
      <c r="M367" t="s">
        <v>23</v>
      </c>
      <c r="P367" t="s">
        <v>24</v>
      </c>
      <c r="S367" s="89"/>
    </row>
    <row r="368" spans="1:19" ht="60" x14ac:dyDescent="0.25">
      <c r="A368" s="84">
        <v>360</v>
      </c>
      <c r="B368" s="3" t="s">
        <v>384</v>
      </c>
      <c r="C368" s="78" t="str">
        <f>IF(IFERROR(VLOOKUP('Unified Metrics'!B368,Table1[],1,FALSE),"")="","","X")</f>
        <v/>
      </c>
      <c r="D368" s="78" t="str">
        <f>IF(IFERROR(VLOOKUP('Unified Metrics'!B368,Table2[],1,FALSE),"")="","","X")</f>
        <v/>
      </c>
      <c r="E368" s="78" t="str">
        <f>IF(IFERROR(VLOOKUP('Unified Metrics'!B368,Table3[],1,FALSE),"")="","","X")</f>
        <v/>
      </c>
      <c r="F368" s="78" t="str">
        <f>IF(IFERROR(VLOOKUP('Unified Metrics'!B368,Table4[],1,FALSE),"")="","","X")</f>
        <v>X</v>
      </c>
      <c r="G368" s="78" t="str">
        <f>IF(IFERROR(VLOOKUP('Unified Metrics'!B368,Table5[],1,FALSE),"")="","","X")</f>
        <v/>
      </c>
      <c r="H368" s="5" t="str">
        <f>IF(C368="X",VLOOKUP(B368,Table1[],2,FALSE),IF(D368="X",VLOOKUP(B368,Table2[],2,FALSE),IF(E368="X",VLOOKUP(B368,Table3[],2,FALSE),IF(F368="X",VLOOKUP(B368,Table4[],2,FALSE),VLOOKUP(B368,Table5[],2,FALSE)))))</f>
        <v>Total number of students completing a class with a grade of B within a selected time period. Students receiving a grade of B earn credit for the class and are eligible for subsequent classes in a sequence.</v>
      </c>
      <c r="I368" s="5" t="str">
        <f>IF($C368="X",VLOOKUP($B368,Table1[],3,FALSE),IF($D368="X",VLOOKUP($B368,Table2[],3,FALSE),IF($E368="X",VLOOKUP($B368,Table3[],3,FALSE),IF($F368="X",VLOOKUP($B368,Table4[],3,FALSE),VLOOKUP($B368,Table5[],3,FALSE)))))</f>
        <v>Total Grade B = Sum of all students receiving grade B</v>
      </c>
      <c r="J368" s="5" t="str">
        <f>IF($C368="X",VLOOKUP($B368,Table1[],4,FALSE),IF($D368="X",VLOOKUP($B368,Table2[],4,FALSE),IF($E368="X",VLOOKUP($B368,Table3[],4,FALSE),IF($F368="X",VLOOKUP($B368,Table4[],4,FALSE),VLOOKUP($B368,Table5[],4,FALSE)))))</f>
        <v>[N/A]</v>
      </c>
      <c r="K368" s="5" t="str">
        <f>IF($C368="X",VLOOKUP($B368,Table1[],5,FALSE),IF($D368="X",VLOOKUP($B368,Table2[],5,FALSE),IF($E368="X",VLOOKUP($B368,Table3[],5,FALSE),IF($F368="X",VLOOKUP($B368,Table4[],5,FALSE),VLOOKUP($B368,Table5[],5,FALSE)))))</f>
        <v>[N/A]</v>
      </c>
      <c r="L368" s="5" t="str">
        <f>IF($C368="X",VLOOKUP($B368,Table1[],6,FALSE),IF($D368="X",VLOOKUP($B368,Table2[],6,FALSE),IF($E368="X",VLOOKUP($B368,Table3[],6,FALSE),IF($F368="X",VLOOKUP($B368,Table4[],6,FALSE),VLOOKUP($B368,Table5[],6,FALSE)))))</f>
        <v>[N/A]</v>
      </c>
      <c r="M368" t="s">
        <v>23</v>
      </c>
      <c r="P368" t="s">
        <v>24</v>
      </c>
      <c r="S368" s="89"/>
    </row>
    <row r="369" spans="1:19" ht="105" x14ac:dyDescent="0.25">
      <c r="A369" s="84">
        <v>361</v>
      </c>
      <c r="B369" s="3" t="s">
        <v>385</v>
      </c>
      <c r="C369" s="78" t="str">
        <f>IF(IFERROR(VLOOKUP('Unified Metrics'!B369,Table1[],1,FALSE),"")="","","X")</f>
        <v/>
      </c>
      <c r="D369" s="78" t="str">
        <f>IF(IFERROR(VLOOKUP('Unified Metrics'!B369,Table2[],1,FALSE),"")="","","X")</f>
        <v/>
      </c>
      <c r="E369" s="78" t="str">
        <f>IF(IFERROR(VLOOKUP('Unified Metrics'!B369,Table3[],1,FALSE),"")="","","X")</f>
        <v/>
      </c>
      <c r="F369" s="78" t="str">
        <f>IF(IFERROR(VLOOKUP('Unified Metrics'!B369,Table4[],1,FALSE),"")="","","X")</f>
        <v>X</v>
      </c>
      <c r="G369" s="78" t="str">
        <f>IF(IFERROR(VLOOKUP('Unified Metrics'!B369,Table5[],1,FALSE),"")="","","X")</f>
        <v/>
      </c>
      <c r="H369" s="5" t="str">
        <f>IF(C369="X",VLOOKUP(B369,Table1[],2,FALSE),IF(D369="X",VLOOKUP(B369,Table2[],2,FALSE),IF(E369="X",VLOOKUP(B369,Table3[],2,FALSE),IF(F369="X",VLOOKUP(B369,Table4[],2,FALSE),VLOOKUP(B369,Table5[],2,FALSE)))))</f>
        <v>Total Number of students where no grade has been assigned or given within a selected time period.</v>
      </c>
      <c r="I369" s="5" t="str">
        <f>IF($C369="X",VLOOKUP($B369,Table1[],3,FALSE),IF($D369="X",VLOOKUP($B369,Table2[],3,FALSE),IF($E369="X",VLOOKUP($B369,Table3[],3,FALSE),IF($F369="X",VLOOKUP($B369,Table4[],3,FALSE),VLOOKUP($B369,Table5[],3,FALSE)))))</f>
        <v>Total Grade Blank = Sum of all students with a blank or NULL value in the grade field</v>
      </c>
      <c r="J369" s="5" t="str">
        <f>IF($C369="X",VLOOKUP($B369,Table1[],4,FALSE),IF($D369="X",VLOOKUP($B369,Table2[],4,FALSE),IF($E369="X",VLOOKUP($B369,Table3[],4,FALSE),IF($F369="X",VLOOKUP($B369,Table4[],4,FALSE),VLOOKUP($B369,Table5[],4,FALSE)))))</f>
        <v>[N/A]</v>
      </c>
      <c r="K369" s="5" t="str">
        <f>IF($C369="X",VLOOKUP($B369,Table1[],5,FALSE),IF($D369="X",VLOOKUP($B369,Table2[],5,FALSE),IF($E369="X",VLOOKUP($B369,Table3[],5,FALSE),IF($F369="X",VLOOKUP($B369,Table4[],5,FALSE),VLOOKUP($B369,Table5[],5,FALSE)))))</f>
        <v>NOTES ON USING THIS ELEMENT: Blank grades will be converted to NG grades during end of term processing of the term immediately following the term in which the blank grade occurred.</v>
      </c>
      <c r="L369" s="5" t="str">
        <f>IF($C369="X",VLOOKUP($B369,Table1[],6,FALSE),IF($D369="X",VLOOKUP($B369,Table2[],6,FALSE),IF($E369="X",VLOOKUP($B369,Table3[],6,FALSE),IF($F369="X",VLOOKUP($B369,Table4[],6,FALSE),VLOOKUP($B369,Table5[],6,FALSE)))))</f>
        <v>[N/A]</v>
      </c>
      <c r="M369" t="s">
        <v>23</v>
      </c>
      <c r="P369" t="s">
        <v>24</v>
      </c>
      <c r="S369" s="89"/>
    </row>
    <row r="370" spans="1:19" ht="60" x14ac:dyDescent="0.25">
      <c r="A370" s="84">
        <v>362</v>
      </c>
      <c r="B370" s="3" t="s">
        <v>386</v>
      </c>
      <c r="C370" s="78" t="str">
        <f>IF(IFERROR(VLOOKUP('Unified Metrics'!B370,Table1[],1,FALSE),"")="","","X")</f>
        <v/>
      </c>
      <c r="D370" s="78" t="str">
        <f>IF(IFERROR(VLOOKUP('Unified Metrics'!B370,Table2[],1,FALSE),"")="","","X")</f>
        <v/>
      </c>
      <c r="E370" s="78" t="str">
        <f>IF(IFERROR(VLOOKUP('Unified Metrics'!B370,Table3[],1,FALSE),"")="","","X")</f>
        <v/>
      </c>
      <c r="F370" s="78" t="str">
        <f>IF(IFERROR(VLOOKUP('Unified Metrics'!B370,Table4[],1,FALSE),"")="","","X")</f>
        <v>X</v>
      </c>
      <c r="G370" s="78" t="str">
        <f>IF(IFERROR(VLOOKUP('Unified Metrics'!B370,Table5[],1,FALSE),"")="","","X")</f>
        <v/>
      </c>
      <c r="H370" s="5" t="str">
        <f>IF(C370="X",VLOOKUP(B370,Table1[],2,FALSE),IF(D370="X",VLOOKUP(B370,Table2[],2,FALSE),IF(E370="X",VLOOKUP(B370,Table3[],2,FALSE),IF(F370="X",VLOOKUP(B370,Table4[],2,FALSE),VLOOKUP(B370,Table5[],2,FALSE)))))</f>
        <v>Total number of students completing a class with a grade of C within a selected time period. Students receiving a grade of C earn credit for the class and are eligible for subsequent classes in a sequence.</v>
      </c>
      <c r="I370" s="5" t="str">
        <f>IF($C370="X",VLOOKUP($B370,Table1[],3,FALSE),IF($D370="X",VLOOKUP($B370,Table2[],3,FALSE),IF($E370="X",VLOOKUP($B370,Table3[],3,FALSE),IF($F370="X",VLOOKUP($B370,Table4[],3,FALSE),VLOOKUP($B370,Table5[],3,FALSE)))))</f>
        <v>Total Grade C = Sum of all students receiving grade C</v>
      </c>
      <c r="J370" s="5" t="str">
        <f>IF($C370="X",VLOOKUP($B370,Table1[],4,FALSE),IF($D370="X",VLOOKUP($B370,Table2[],4,FALSE),IF($E370="X",VLOOKUP($B370,Table3[],4,FALSE),IF($F370="X",VLOOKUP($B370,Table4[],4,FALSE),VLOOKUP($B370,Table5[],4,FALSE)))))</f>
        <v>[N/A]</v>
      </c>
      <c r="K370" s="5" t="str">
        <f>IF($C370="X",VLOOKUP($B370,Table1[],5,FALSE),IF($D370="X",VLOOKUP($B370,Table2[],5,FALSE),IF($E370="X",VLOOKUP($B370,Table3[],5,FALSE),IF($F370="X",VLOOKUP($B370,Table4[],5,FALSE),VLOOKUP($B370,Table5[],5,FALSE)))))</f>
        <v>[N/A]</v>
      </c>
      <c r="L370" s="5" t="str">
        <f>IF($C370="X",VLOOKUP($B370,Table1[],6,FALSE),IF($D370="X",VLOOKUP($B370,Table2[],6,FALSE),IF($E370="X",VLOOKUP($B370,Table3[],6,FALSE),IF($F370="X",VLOOKUP($B370,Table4[],6,FALSE),VLOOKUP($B370,Table5[],6,FALSE)))))</f>
        <v>[N/A]</v>
      </c>
      <c r="M370" t="s">
        <v>23</v>
      </c>
      <c r="P370" t="s">
        <v>24</v>
      </c>
      <c r="S370" s="89"/>
    </row>
    <row r="371" spans="1:19" ht="75" x14ac:dyDescent="0.25">
      <c r="A371" s="84">
        <v>363</v>
      </c>
      <c r="B371" s="3" t="s">
        <v>387</v>
      </c>
      <c r="C371" s="78" t="str">
        <f>IF(IFERROR(VLOOKUP('Unified Metrics'!B371,Table1[],1,FALSE),"")="","","X")</f>
        <v/>
      </c>
      <c r="D371" s="78" t="str">
        <f>IF(IFERROR(VLOOKUP('Unified Metrics'!B371,Table2[],1,FALSE),"")="","","X")</f>
        <v/>
      </c>
      <c r="E371" s="78" t="str">
        <f>IF(IFERROR(VLOOKUP('Unified Metrics'!B371,Table3[],1,FALSE),"")="","","X")</f>
        <v/>
      </c>
      <c r="F371" s="78" t="str">
        <f>IF(IFERROR(VLOOKUP('Unified Metrics'!B371,Table4[],1,FALSE),"")="","","X")</f>
        <v>X</v>
      </c>
      <c r="G371" s="78" t="str">
        <f>IF(IFERROR(VLOOKUP('Unified Metrics'!B371,Table5[],1,FALSE),"")="","","X")</f>
        <v/>
      </c>
      <c r="H371" s="5" t="str">
        <f>IF(C371="X",VLOOKUP(B371,Table1[],2,FALSE),IF(D371="X",VLOOKUP(B371,Table2[],2,FALSE),IF(E371="X",VLOOKUP(B371,Table3[],2,FALSE),IF(F371="X",VLOOKUP(B371,Table4[],2,FALSE),VLOOKUP(B371,Table5[],2,FALSE)))))</f>
        <v>Total number of students completing a class with a grade of COM within a selected time period. Students receiving a grade of COM earn credit for the class and are eligible for subsequent classes in a sequence.</v>
      </c>
      <c r="I371" s="5" t="str">
        <f>IF($C371="X",VLOOKUP($B371,Table1[],3,FALSE),IF($D371="X",VLOOKUP($B371,Table2[],3,FALSE),IF($E371="X",VLOOKUP($B371,Table3[],3,FALSE),IF($F371="X",VLOOKUP($B371,Table4[],3,FALSE),VLOOKUP($B371,Table5[],3,FALSE)))))</f>
        <v>Total Grade COM = Sum of all students receiving grade COM</v>
      </c>
      <c r="J371" s="5" t="str">
        <f>IF($C371="X",VLOOKUP($B371,Table1[],4,FALSE),IF($D371="X",VLOOKUP($B371,Table2[],4,FALSE),IF($E371="X",VLOOKUP($B371,Table3[],4,FALSE),IF($F371="X",VLOOKUP($B371,Table4[],4,FALSE),VLOOKUP($B371,Table5[],4,FALSE)))))</f>
        <v>[N/A]</v>
      </c>
      <c r="K371" s="5" t="str">
        <f>IF($C371="X",VLOOKUP($B371,Table1[],5,FALSE),IF($D371="X",VLOOKUP($B371,Table2[],5,FALSE),IF($E371="X",VLOOKUP($B371,Table3[],5,FALSE),IF($F371="X",VLOOKUP($B371,Table4[],5,FALSE),VLOOKUP($B371,Table5[],5,FALSE)))))</f>
        <v>[N/A]</v>
      </c>
      <c r="L371" s="5" t="str">
        <f>IF($C371="X",VLOOKUP($B371,Table1[],6,FALSE),IF($D371="X",VLOOKUP($B371,Table2[],6,FALSE),IF($E371="X",VLOOKUP($B371,Table3[],6,FALSE),IF($F371="X",VLOOKUP($B371,Table4[],6,FALSE),VLOOKUP($B371,Table5[],6,FALSE)))))</f>
        <v>[N/A]</v>
      </c>
      <c r="M371" t="s">
        <v>23</v>
      </c>
      <c r="P371" t="s">
        <v>24</v>
      </c>
      <c r="S371" s="89"/>
    </row>
    <row r="372" spans="1:19" ht="90" x14ac:dyDescent="0.25">
      <c r="A372" s="84">
        <v>364</v>
      </c>
      <c r="B372" s="3" t="s">
        <v>388</v>
      </c>
      <c r="C372" s="78" t="str">
        <f>IF(IFERROR(VLOOKUP('Unified Metrics'!B372,Table1[],1,FALSE),"")="","","X")</f>
        <v/>
      </c>
      <c r="D372" s="78" t="str">
        <f>IF(IFERROR(VLOOKUP('Unified Metrics'!B372,Table2[],1,FALSE),"")="","","X")</f>
        <v/>
      </c>
      <c r="E372" s="78" t="str">
        <f>IF(IFERROR(VLOOKUP('Unified Metrics'!B372,Table3[],1,FALSE),"")="","","X")</f>
        <v/>
      </c>
      <c r="F372" s="78" t="str">
        <f>IF(IFERROR(VLOOKUP('Unified Metrics'!B372,Table4[],1,FALSE),"")="","","X")</f>
        <v>X</v>
      </c>
      <c r="G372" s="78" t="str">
        <f>IF(IFERROR(VLOOKUP('Unified Metrics'!B372,Table5[],1,FALSE),"")="","","X")</f>
        <v/>
      </c>
      <c r="H372" s="5" t="str">
        <f>IF(C372="X",VLOOKUP(B372,Table1[],2,FALSE),IF(D372="X",VLOOKUP(B372,Table2[],2,FALSE),IF(E372="X",VLOOKUP(B372,Table3[],2,FALSE),IF(F372="X",VLOOKUP(B372,Table4[],2,FALSE),VLOOKUP(B372,Table5[],2,FALSE)))))</f>
        <v>Total number of students completing a class with a grade of D within a selected time period. Students receiving a grade of D earn credit for the class. However, a grade of D does not necessarily fulfill the prerequisites for eligibility for subsequent classes in a sequence.</v>
      </c>
      <c r="I372" s="5" t="str">
        <f>IF($C372="X",VLOOKUP($B372,Table1[],3,FALSE),IF($D372="X",VLOOKUP($B372,Table2[],3,FALSE),IF($E372="X",VLOOKUP($B372,Table3[],3,FALSE),IF($F372="X",VLOOKUP($B372,Table4[],3,FALSE),VLOOKUP($B372,Table5[],3,FALSE)))))</f>
        <v>Total Grade D = Sum of all students receiving grade D</v>
      </c>
      <c r="J372" s="5" t="str">
        <f>IF($C372="X",VLOOKUP($B372,Table1[],4,FALSE),IF($D372="X",VLOOKUP($B372,Table2[],4,FALSE),IF($E372="X",VLOOKUP($B372,Table3[],4,FALSE),IF($F372="X",VLOOKUP($B372,Table4[],4,FALSE),VLOOKUP($B372,Table5[],4,FALSE)))))</f>
        <v>[N/A]</v>
      </c>
      <c r="K372" s="5" t="str">
        <f>IF($C372="X",VLOOKUP($B372,Table1[],5,FALSE),IF($D372="X",VLOOKUP($B372,Table2[],5,FALSE),IF($E372="X",VLOOKUP($B372,Table3[],5,FALSE),IF($F372="X",VLOOKUP($B372,Table4[],5,FALSE),VLOOKUP($B372,Table5[],5,FALSE)))))</f>
        <v>[N/A]</v>
      </c>
      <c r="L372" s="5" t="str">
        <f>IF($C372="X",VLOOKUP($B372,Table1[],6,FALSE),IF($D372="X",VLOOKUP($B372,Table2[],6,FALSE),IF($E372="X",VLOOKUP($B372,Table3[],6,FALSE),IF($F372="X",VLOOKUP($B372,Table4[],6,FALSE),VLOOKUP($B372,Table5[],6,FALSE)))))</f>
        <v>[N/A]</v>
      </c>
      <c r="M372" t="s">
        <v>23</v>
      </c>
      <c r="P372" t="s">
        <v>24</v>
      </c>
      <c r="S372" s="89"/>
    </row>
    <row r="373" spans="1:19" ht="90" x14ac:dyDescent="0.25">
      <c r="A373" s="84">
        <v>365</v>
      </c>
      <c r="B373" s="3" t="s">
        <v>389</v>
      </c>
      <c r="C373" s="78" t="str">
        <f>IF(IFERROR(VLOOKUP('Unified Metrics'!B373,Table1[],1,FALSE),"")="","","X")</f>
        <v/>
      </c>
      <c r="D373" s="78" t="str">
        <f>IF(IFERROR(VLOOKUP('Unified Metrics'!B373,Table2[],1,FALSE),"")="","","X")</f>
        <v/>
      </c>
      <c r="E373" s="78" t="str">
        <f>IF(IFERROR(VLOOKUP('Unified Metrics'!B373,Table3[],1,FALSE),"")="","","X")</f>
        <v/>
      </c>
      <c r="F373" s="78" t="str">
        <f>IF(IFERROR(VLOOKUP('Unified Metrics'!B373,Table4[],1,FALSE),"")="","","X")</f>
        <v>X</v>
      </c>
      <c r="G373" s="78" t="str">
        <f>IF(IFERROR(VLOOKUP('Unified Metrics'!B373,Table5[],1,FALSE),"")="","","X")</f>
        <v/>
      </c>
      <c r="H373" s="5" t="str">
        <f>IF(C373="X",VLOOKUP(B373,Table1[],2,FALSE),IF(D373="X",VLOOKUP(B373,Table2[],2,FALSE),IF(E373="X",VLOOKUP(B373,Table3[],2,FALSE),IF(F373="X",VLOOKUP(B373,Table4[],2,FALSE),VLOOKUP(B373,Table5[],2,FALSE)))))</f>
        <v>Total number of students in a course who received a grade of EW (excused withdrawl).</v>
      </c>
      <c r="I373" s="5" t="str">
        <f>IF($C373="X",VLOOKUP($B373,Table1[],3,FALSE),IF($D373="X",VLOOKUP($B373,Table2[],3,FALSE),IF($E373="X",VLOOKUP($B373,Table3[],3,FALSE),IF($F373="X",VLOOKUP($B373,Table4[],3,FALSE),VLOOKUP($B373,Table5[],3,FALSE)))))</f>
        <v>[N/A]</v>
      </c>
      <c r="J373" s="5" t="str">
        <f>IF($C373="X",VLOOKUP($B373,Table1[],4,FALSE),IF($D373="X",VLOOKUP($B373,Table2[],4,FALSE),IF($E373="X",VLOOKUP($B373,Table3[],4,FALSE),IF($F373="X",VLOOKUP($B373,Table4[],4,FALSE),VLOOKUP($B373,Table5[],4,FALSE)))))</f>
        <v>[N/A]</v>
      </c>
      <c r="K373" s="5" t="str">
        <f>IF($C373="X",VLOOKUP($B373,Table1[],5,FALSE),IF($D373="X",VLOOKUP($B373,Table2[],5,FALSE),IF($E373="X",VLOOKUP($B373,Table3[],5,FALSE),IF($F373="X",VLOOKUP($B373,Table4[],5,FALSE),VLOOKUP($B373,Table5[],5,FALSE)))))</f>
        <v>NOTES ON USING THIS ELEMENT: The EW symbol may be used to denote excused withdrawal in accordance with the requirements of Title 5 Section 55024</v>
      </c>
      <c r="L373" s="5" t="str">
        <f>IF($C373="X",VLOOKUP($B373,Table1[],6,FALSE),IF($D373="X",VLOOKUP($B373,Table2[],6,FALSE),IF($E373="X",VLOOKUP($B373,Table3[],6,FALSE),IF($F373="X",VLOOKUP($B373,Table4[],6,FALSE),VLOOKUP($B373,Table5[],6,FALSE)))))</f>
        <v>[N/A]</v>
      </c>
      <c r="M373" t="s">
        <v>23</v>
      </c>
      <c r="P373" t="s">
        <v>24</v>
      </c>
      <c r="S373" s="89"/>
    </row>
    <row r="374" spans="1:19" ht="60" x14ac:dyDescent="0.25">
      <c r="A374" s="84">
        <v>366</v>
      </c>
      <c r="B374" s="3" t="s">
        <v>390</v>
      </c>
      <c r="C374" s="78" t="str">
        <f>IF(IFERROR(VLOOKUP('Unified Metrics'!B374,Table1[],1,FALSE),"")="","","X")</f>
        <v/>
      </c>
      <c r="D374" s="78" t="str">
        <f>IF(IFERROR(VLOOKUP('Unified Metrics'!B374,Table2[],1,FALSE),"")="","","X")</f>
        <v/>
      </c>
      <c r="E374" s="78" t="str">
        <f>IF(IFERROR(VLOOKUP('Unified Metrics'!B374,Table3[],1,FALSE),"")="","","X")</f>
        <v/>
      </c>
      <c r="F374" s="78" t="str">
        <f>IF(IFERROR(VLOOKUP('Unified Metrics'!B374,Table4[],1,FALSE),"")="","","X")</f>
        <v>X</v>
      </c>
      <c r="G374" s="78" t="str">
        <f>IF(IFERROR(VLOOKUP('Unified Metrics'!B374,Table5[],1,FALSE),"")="","","X")</f>
        <v/>
      </c>
      <c r="H374" s="5" t="str">
        <f>IF(C374="X",VLOOKUP(B374,Table1[],2,FALSE),IF(D374="X",VLOOKUP(B374,Table2[],2,FALSE),IF(E374="X",VLOOKUP(B374,Table3[],2,FALSE),IF(F374="X",VLOOKUP(B374,Table4[],2,FALSE),VLOOKUP(B374,Table5[],2,FALSE)))))</f>
        <v>Total number of students completing a class with a grade of F within a selected time period. Students who earn a grade of F do not receive credit for the class.</v>
      </c>
      <c r="I374" s="5" t="str">
        <f>IF($C374="X",VLOOKUP($B374,Table1[],3,FALSE),IF($D374="X",VLOOKUP($B374,Table2[],3,FALSE),IF($E374="X",VLOOKUP($B374,Table3[],3,FALSE),IF($F374="X",VLOOKUP($B374,Table4[],3,FALSE),VLOOKUP($B374,Table5[],3,FALSE)))))</f>
        <v>Total Grade F = Sum of all students receiving grade F</v>
      </c>
      <c r="J374" s="5" t="str">
        <f>IF($C374="X",VLOOKUP($B374,Table1[],4,FALSE),IF($D374="X",VLOOKUP($B374,Table2[],4,FALSE),IF($E374="X",VLOOKUP($B374,Table3[],4,FALSE),IF($F374="X",VLOOKUP($B374,Table4[],4,FALSE),VLOOKUP($B374,Table5[],4,FALSE)))))</f>
        <v>[N/A]</v>
      </c>
      <c r="K374" s="5" t="str">
        <f>IF($C374="X",VLOOKUP($B374,Table1[],5,FALSE),IF($D374="X",VLOOKUP($B374,Table2[],5,FALSE),IF($E374="X",VLOOKUP($B374,Table3[],5,FALSE),IF($F374="X",VLOOKUP($B374,Table4[],5,FALSE),VLOOKUP($B374,Table5[],5,FALSE)))))</f>
        <v>[N/A]</v>
      </c>
      <c r="L374" s="5" t="str">
        <f>IF($C374="X",VLOOKUP($B374,Table1[],6,FALSE),IF($D374="X",VLOOKUP($B374,Table2[],6,FALSE),IF($E374="X",VLOOKUP($B374,Table3[],6,FALSE),IF($F374="X",VLOOKUP($B374,Table4[],6,FALSE),VLOOKUP($B374,Table5[],6,FALSE)))))</f>
        <v>[N/A]</v>
      </c>
      <c r="M374" t="s">
        <v>23</v>
      </c>
      <c r="P374" t="s">
        <v>24</v>
      </c>
      <c r="S374" s="89"/>
    </row>
    <row r="375" spans="1:19" ht="30" x14ac:dyDescent="0.25">
      <c r="A375" s="84">
        <v>367</v>
      </c>
      <c r="B375" s="3" t="s">
        <v>391</v>
      </c>
      <c r="C375" s="78" t="str">
        <f>IF(IFERROR(VLOOKUP('Unified Metrics'!B375,Table1[],1,FALSE),"")="","","X")</f>
        <v/>
      </c>
      <c r="D375" s="78" t="str">
        <f>IF(IFERROR(VLOOKUP('Unified Metrics'!B375,Table2[],1,FALSE),"")="","","X")</f>
        <v/>
      </c>
      <c r="E375" s="78" t="str">
        <f>IF(IFERROR(VLOOKUP('Unified Metrics'!B375,Table3[],1,FALSE),"")="","","X")</f>
        <v/>
      </c>
      <c r="F375" s="78" t="str">
        <f>IF(IFERROR(VLOOKUP('Unified Metrics'!B375,Table4[],1,FALSE),"")="","","X")</f>
        <v>X</v>
      </c>
      <c r="G375" s="78" t="str">
        <f>IF(IFERROR(VLOOKUP('Unified Metrics'!B375,Table5[],1,FALSE),"")="","","X")</f>
        <v/>
      </c>
      <c r="H375" s="5" t="str">
        <f>IF(C375="X",VLOOKUP(B375,Table1[],2,FALSE),IF(D375="X",VLOOKUP(B375,Table2[],2,FALSE),IF(E375="X",VLOOKUP(B375,Table3[],2,FALSE),IF(F375="X",VLOOKUP(B375,Table4[],2,FALSE),VLOOKUP(B375,Table5[],2,FALSE)))))</f>
        <v>The number of students in a course who received a grade of FW (failure, ceased attendance).</v>
      </c>
      <c r="I375" s="5" t="str">
        <f>IF($C375="X",VLOOKUP($B375,Table1[],3,FALSE),IF($D375="X",VLOOKUP($B375,Table2[],3,FALSE),IF($E375="X",VLOOKUP($B375,Table3[],3,FALSE),IF($F375="X",VLOOKUP($B375,Table4[],3,FALSE),VLOOKUP($B375,Table5[],3,FALSE)))))</f>
        <v>Total Grade FW = Sum of all students receiving grade FW</v>
      </c>
      <c r="J375" s="5" t="str">
        <f>IF($C375="X",VLOOKUP($B375,Table1[],4,FALSE),IF($D375="X",VLOOKUP($B375,Table2[],4,FALSE),IF($E375="X",VLOOKUP($B375,Table3[],4,FALSE),IF($F375="X",VLOOKUP($B375,Table4[],4,FALSE),VLOOKUP($B375,Table5[],4,FALSE)))))</f>
        <v>[N/A]</v>
      </c>
      <c r="K375" s="5" t="str">
        <f>IF($C375="X",VLOOKUP($B375,Table1[],5,FALSE),IF($D375="X",VLOOKUP($B375,Table2[],5,FALSE),IF($E375="X",VLOOKUP($B375,Table3[],5,FALSE),IF($F375="X",VLOOKUP($B375,Table4[],5,FALSE),VLOOKUP($B375,Table5[],5,FALSE)))))</f>
        <v>[N/A]</v>
      </c>
      <c r="L375" s="5" t="str">
        <f>IF($C375="X",VLOOKUP($B375,Table1[],6,FALSE),IF($D375="X",VLOOKUP($B375,Table2[],6,FALSE),IF($E375="X",VLOOKUP($B375,Table3[],6,FALSE),IF($F375="X",VLOOKUP($B375,Table4[],6,FALSE),VLOOKUP($B375,Table5[],6,FALSE)))))</f>
        <v>[N/A]</v>
      </c>
      <c r="M375" t="s">
        <v>23</v>
      </c>
      <c r="P375" t="s">
        <v>24</v>
      </c>
      <c r="S375" s="89"/>
    </row>
    <row r="376" spans="1:19" ht="60" x14ac:dyDescent="0.25">
      <c r="A376" s="84">
        <v>368</v>
      </c>
      <c r="B376" s="3" t="s">
        <v>392</v>
      </c>
      <c r="C376" s="78" t="str">
        <f>IF(IFERROR(VLOOKUP('Unified Metrics'!B376,Table1[],1,FALSE),"")="","","X")</f>
        <v/>
      </c>
      <c r="D376" s="78" t="str">
        <f>IF(IFERROR(VLOOKUP('Unified Metrics'!B376,Table2[],1,FALSE),"")="","","X")</f>
        <v/>
      </c>
      <c r="E376" s="78" t="str">
        <f>IF(IFERROR(VLOOKUP('Unified Metrics'!B376,Table3[],1,FALSE),"")="","","X")</f>
        <v/>
      </c>
      <c r="F376" s="78" t="str">
        <f>IF(IFERROR(VLOOKUP('Unified Metrics'!B376,Table4[],1,FALSE),"")="","","X")</f>
        <v>X</v>
      </c>
      <c r="G376" s="78" t="str">
        <f>IF(IFERROR(VLOOKUP('Unified Metrics'!B376,Table5[],1,FALSE),"")="","","X")</f>
        <v/>
      </c>
      <c r="H376" s="5" t="str">
        <f>IF(C376="X",VLOOKUP(B376,Table1[],2,FALSE),IF(D376="X",VLOOKUP(B376,Table2[],2,FALSE),IF(E376="X",VLOOKUP(B376,Table3[],2,FALSE),IF(F376="X",VLOOKUP(B376,Table4[],2,FALSE),VLOOKUP(B376,Table5[],2,FALSE)))))</f>
        <v>Total number of students completing a class with a grade of I (Incomplete) within a selected time period. Students who earn a grade of I do not receive credit for the class.</v>
      </c>
      <c r="I376" s="5" t="str">
        <f>IF($C376="X",VLOOKUP($B376,Table1[],3,FALSE),IF($D376="X",VLOOKUP($B376,Table2[],3,FALSE),IF($E376="X",VLOOKUP($B376,Table3[],3,FALSE),IF($F376="X",VLOOKUP($B376,Table4[],3,FALSE),VLOOKUP($B376,Table5[],3,FALSE)))))</f>
        <v>Total Grade I = Sum of all students receiving grade I</v>
      </c>
      <c r="J376" s="5" t="str">
        <f>IF($C376="X",VLOOKUP($B376,Table1[],4,FALSE),IF($D376="X",VLOOKUP($B376,Table2[],4,FALSE),IF($E376="X",VLOOKUP($B376,Table3[],4,FALSE),IF($F376="X",VLOOKUP($B376,Table4[],4,FALSE),VLOOKUP($B376,Table5[],4,FALSE)))))</f>
        <v>[N/A]</v>
      </c>
      <c r="K376" s="5" t="str">
        <f>IF($C376="X",VLOOKUP($B376,Table1[],5,FALSE),IF($D376="X",VLOOKUP($B376,Table2[],5,FALSE),IF($E376="X",VLOOKUP($B376,Table3[],5,FALSE),IF($F376="X",VLOOKUP($B376,Table4[],5,FALSE),VLOOKUP($B376,Table5[],5,FALSE)))))</f>
        <v>[N/A]</v>
      </c>
      <c r="L376" s="5" t="str">
        <f>IF($C376="X",VLOOKUP($B376,Table1[],6,FALSE),IF($D376="X",VLOOKUP($B376,Table2[],6,FALSE),IF($E376="X",VLOOKUP($B376,Table3[],6,FALSE),IF($F376="X",VLOOKUP($B376,Table4[],6,FALSE),VLOOKUP($B376,Table5[],6,FALSE)))))</f>
        <v>[N/A]</v>
      </c>
      <c r="M376" t="s">
        <v>23</v>
      </c>
      <c r="P376" t="s">
        <v>24</v>
      </c>
      <c r="S376" s="89"/>
    </row>
    <row r="377" spans="1:19" ht="180" x14ac:dyDescent="0.25">
      <c r="A377" s="84">
        <v>369</v>
      </c>
      <c r="B377" s="3" t="s">
        <v>393</v>
      </c>
      <c r="C377" s="78" t="str">
        <f>IF(IFERROR(VLOOKUP('Unified Metrics'!B377,Table1[],1,FALSE),"")="","","X")</f>
        <v/>
      </c>
      <c r="D377" s="78" t="str">
        <f>IF(IFERROR(VLOOKUP('Unified Metrics'!B377,Table2[],1,FALSE),"")="","","X")</f>
        <v/>
      </c>
      <c r="E377" s="78" t="str">
        <f>IF(IFERROR(VLOOKUP('Unified Metrics'!B377,Table3[],1,FALSE),"")="","","X")</f>
        <v/>
      </c>
      <c r="F377" s="78" t="str">
        <f>IF(IFERROR(VLOOKUP('Unified Metrics'!B377,Table4[],1,FALSE),"")="","","X")</f>
        <v>X</v>
      </c>
      <c r="G377" s="78" t="str">
        <f>IF(IFERROR(VLOOKUP('Unified Metrics'!B377,Table5[],1,FALSE),"")="","","X")</f>
        <v/>
      </c>
      <c r="H377" s="5" t="str">
        <f>IF(C377="X",VLOOKUP(B377,Table1[],2,FALSE),IF(D377="X",VLOOKUP(B377,Table2[],2,FALSE),IF(E377="X",VLOOKUP(B377,Table3[],2,FALSE),IF(F377="X",VLOOKUP(B377,Table4[],2,FALSE),VLOOKUP(B377,Table5[],2,FALSE)))))</f>
        <v>Total number of students completing a class with a grade of IP (In Progress) within a selected time period. This symbol shall be used only in courses which extend beyond the normal end of an academic term.  It indicates that work is "in progress," but that assignment of an evaluative symbol (grade) must await it's completion.</v>
      </c>
      <c r="I377" s="5" t="str">
        <f>IF($C377="X",VLOOKUP($B377,Table1[],3,FALSE),IF($D377="X",VLOOKUP($B377,Table2[],3,FALSE),IF($E377="X",VLOOKUP($B377,Table3[],3,FALSE),IF($F377="X",VLOOKUP($B377,Table4[],3,FALSE),VLOOKUP($B377,Table5[],3,FALSE)))))</f>
        <v>Total Grade IP = Sum of all students receiving grade IP</v>
      </c>
      <c r="J377" s="5" t="str">
        <f>IF($C377="X",VLOOKUP($B377,Table1[],4,FALSE),IF($D377="X",VLOOKUP($B377,Table2[],4,FALSE),IF($E377="X",VLOOKUP($B377,Table3[],4,FALSE),IF($F377="X",VLOOKUP($B377,Table4[],4,FALSE),VLOOKUP($B377,Table5[],4,FALSE)))))</f>
        <v>[N/A]</v>
      </c>
      <c r="K377" s="5" t="str">
        <f>IF($C377="X",VLOOKUP($B377,Table1[],5,FALSE),IF($D377="X",VLOOKUP($B377,Table2[],5,FALSE),IF($E377="X",VLOOKUP($B377,Table3[],5,FALSE),IF($F377="X",VLOOKUP($B377,Table4[],5,FALSE),VLOOKUP($B377,Table5[],5,FALSE)))))</f>
        <v>NOTES ON USING THIS ELEMENT: The IP Symbol shall not be used in calculating grade point averages.  If a student is enrolled in an "open-entry, open-exit" course and is assigned an "IP" and does not re-enroll in that course during the subsequent term, the appropriate faculty will assign an evaluation symbol (grade) to be recorded on the student's permanent record for the course.</v>
      </c>
      <c r="L377" s="5" t="str">
        <f>IF($C377="X",VLOOKUP($B377,Table1[],6,FALSE),IF($D377="X",VLOOKUP($B377,Table2[],6,FALSE),IF($E377="X",VLOOKUP($B377,Table3[],6,FALSE),IF($F377="X",VLOOKUP($B377,Table4[],6,FALSE),VLOOKUP($B377,Table5[],6,FALSE)))))</f>
        <v>[N/A]</v>
      </c>
      <c r="M377" t="s">
        <v>23</v>
      </c>
      <c r="P377" t="s">
        <v>24</v>
      </c>
      <c r="S377" s="89"/>
    </row>
    <row r="378" spans="1:19" ht="90" x14ac:dyDescent="0.25">
      <c r="A378" s="84">
        <v>370</v>
      </c>
      <c r="B378" s="3" t="s">
        <v>394</v>
      </c>
      <c r="C378" s="78" t="str">
        <f>IF(IFERROR(VLOOKUP('Unified Metrics'!B378,Table1[],1,FALSE),"")="","","X")</f>
        <v/>
      </c>
      <c r="D378" s="78" t="str">
        <f>IF(IFERROR(VLOOKUP('Unified Metrics'!B378,Table2[],1,FALSE),"")="","","X")</f>
        <v/>
      </c>
      <c r="E378" s="78" t="str">
        <f>IF(IFERROR(VLOOKUP('Unified Metrics'!B378,Table3[],1,FALSE),"")="","","X")</f>
        <v/>
      </c>
      <c r="F378" s="78" t="str">
        <f>IF(IFERROR(VLOOKUP('Unified Metrics'!B378,Table4[],1,FALSE),"")="","","X")</f>
        <v>X</v>
      </c>
      <c r="G378" s="78" t="str">
        <f>IF(IFERROR(VLOOKUP('Unified Metrics'!B378,Table5[],1,FALSE),"")="","","X")</f>
        <v/>
      </c>
      <c r="H378" s="5" t="str">
        <f>IF(C378="X",VLOOKUP(B378,Table1[],2,FALSE),IF(D378="X",VLOOKUP(B378,Table2[],2,FALSE),IF(E378="X",VLOOKUP(B378,Table3[],2,FALSE),IF(F378="X",VLOOKUP(B378,Table4[],2,FALSE),VLOOKUP(B378,Table5[],2,FALSE)))))</f>
        <v>Total number of students in a course who received a grade of EW (military withdrawl).</v>
      </c>
      <c r="I378" s="5" t="str">
        <f>IF($C378="X",VLOOKUP($B378,Table1[],3,FALSE),IF($D378="X",VLOOKUP($B378,Table2[],3,FALSE),IF($E378="X",VLOOKUP($B378,Table3[],3,FALSE),IF($F378="X",VLOOKUP($B378,Table4[],3,FALSE),VLOOKUP($B378,Table5[],3,FALSE)))))</f>
        <v>Total Grade MW = Sum of all students receiving grade MW</v>
      </c>
      <c r="J378" s="5" t="str">
        <f>IF($C378="X",VLOOKUP($B378,Table1[],4,FALSE),IF($D378="X",VLOOKUP($B378,Table2[],4,FALSE),IF($E378="X",VLOOKUP($B378,Table3[],4,FALSE),IF($F378="X",VLOOKUP($B378,Table4[],4,FALSE),VLOOKUP($B378,Table5[],4,FALSE)))))</f>
        <v>[N/A]</v>
      </c>
      <c r="K378" s="5" t="str">
        <f>IF($C378="X",VLOOKUP($B378,Table1[],5,FALSE),IF($D378="X",VLOOKUP($B378,Table2[],5,FALSE),IF($E378="X",VLOOKUP($B378,Table3[],5,FALSE),IF($F378="X",VLOOKUP($B378,Table4[],5,FALSE),VLOOKUP($B378,Table5[],5,FALSE)))))</f>
        <v>NOTES ON USING THIS ELEMENT: The MW symbol may be used to denote military withdrawal in accordance with the requirements of Title 5 Section 55024</v>
      </c>
      <c r="L378" s="5" t="str">
        <f>IF($C378="X",VLOOKUP($B378,Table1[],6,FALSE),IF($D378="X",VLOOKUP($B378,Table2[],6,FALSE),IF($E378="X",VLOOKUP($B378,Table3[],6,FALSE),IF($F378="X",VLOOKUP($B378,Table4[],6,FALSE),VLOOKUP($B378,Table5[],6,FALSE)))))</f>
        <v>[N/A]</v>
      </c>
      <c r="M378" t="s">
        <v>23</v>
      </c>
      <c r="P378" t="s">
        <v>24</v>
      </c>
      <c r="S378" s="89"/>
    </row>
    <row r="379" spans="1:19" ht="60" x14ac:dyDescent="0.25">
      <c r="A379" s="84">
        <v>371</v>
      </c>
      <c r="B379" s="3" t="s">
        <v>395</v>
      </c>
      <c r="C379" s="78" t="str">
        <f>IF(IFERROR(VLOOKUP('Unified Metrics'!B379,Table1[],1,FALSE),"")="","","X")</f>
        <v/>
      </c>
      <c r="D379" s="78" t="str">
        <f>IF(IFERROR(VLOOKUP('Unified Metrics'!B379,Table2[],1,FALSE),"")="","","X")</f>
        <v/>
      </c>
      <c r="E379" s="78" t="str">
        <f>IF(IFERROR(VLOOKUP('Unified Metrics'!B379,Table3[],1,FALSE),"")="","","X")</f>
        <v/>
      </c>
      <c r="F379" s="78" t="str">
        <f>IF(IFERROR(VLOOKUP('Unified Metrics'!B379,Table4[],1,FALSE),"")="","","X")</f>
        <v>X</v>
      </c>
      <c r="G379" s="78" t="str">
        <f>IF(IFERROR(VLOOKUP('Unified Metrics'!B379,Table5[],1,FALSE),"")="","","X")</f>
        <v/>
      </c>
      <c r="H379" s="5" t="str">
        <f>IF(C379="X",VLOOKUP(B379,Table1[],2,FALSE),IF(D379="X",VLOOKUP(B379,Table2[],2,FALSE),IF(E379="X",VLOOKUP(B379,Table3[],2,FALSE),IF(F379="X",VLOOKUP(B379,Table4[],2,FALSE),VLOOKUP(B379,Table5[],2,FALSE)))))</f>
        <v>The total number of students in a course who received a grade of NP (No Pass).  This indicates less than satisfactory, or failing.  These units are not counted in the GPA for a student.</v>
      </c>
      <c r="I379" s="5" t="str">
        <f>IF($C379="X",VLOOKUP($B379,Table1[],3,FALSE),IF($D379="X",VLOOKUP($B379,Table2[],3,FALSE),IF($E379="X",VLOOKUP($B379,Table3[],3,FALSE),IF($F379="X",VLOOKUP($B379,Table4[],3,FALSE),VLOOKUP($B379,Table5[],3,FALSE)))))</f>
        <v>Total Grade NP = Sum of students receiving grade NP</v>
      </c>
      <c r="J379" s="5" t="str">
        <f>IF($C379="X",VLOOKUP($B379,Table1[],4,FALSE),IF($D379="X",VLOOKUP($B379,Table2[],4,FALSE),IF($E379="X",VLOOKUP($B379,Table3[],4,FALSE),IF($F379="X",VLOOKUP($B379,Table4[],4,FALSE),VLOOKUP($B379,Table5[],4,FALSE)))))</f>
        <v>[N/A]</v>
      </c>
      <c r="K379" s="5" t="str">
        <f>IF($C379="X",VLOOKUP($B379,Table1[],5,FALSE),IF($D379="X",VLOOKUP($B379,Table2[],5,FALSE),IF($E379="X",VLOOKUP($B379,Table3[],5,FALSE),IF($F379="X",VLOOKUP($B379,Table4[],5,FALSE),VLOOKUP($B379,Table5[],5,FALSE)))))</f>
        <v>[N/A]</v>
      </c>
      <c r="L379" s="5" t="str">
        <f>IF($C379="X",VLOOKUP($B379,Table1[],6,FALSE),IF($D379="X",VLOOKUP($B379,Table2[],6,FALSE),IF($E379="X",VLOOKUP($B379,Table3[],6,FALSE),IF($F379="X",VLOOKUP($B379,Table4[],6,FALSE),VLOOKUP($B379,Table5[],6,FALSE)))))</f>
        <v>[N/A]</v>
      </c>
      <c r="M379" t="s">
        <v>23</v>
      </c>
      <c r="P379" t="s">
        <v>24</v>
      </c>
      <c r="S379" s="89"/>
    </row>
    <row r="380" spans="1:19" ht="45" x14ac:dyDescent="0.25">
      <c r="A380" s="84">
        <v>372</v>
      </c>
      <c r="B380" s="3" t="s">
        <v>396</v>
      </c>
      <c r="C380" s="78" t="str">
        <f>IF(IFERROR(VLOOKUP('Unified Metrics'!B380,Table1[],1,FALSE),"")="","","X")</f>
        <v/>
      </c>
      <c r="D380" s="78" t="str">
        <f>IF(IFERROR(VLOOKUP('Unified Metrics'!B380,Table2[],1,FALSE),"")="","","X")</f>
        <v/>
      </c>
      <c r="E380" s="78" t="str">
        <f>IF(IFERROR(VLOOKUP('Unified Metrics'!B380,Table3[],1,FALSE),"")="","","X")</f>
        <v/>
      </c>
      <c r="F380" s="78" t="str">
        <f>IF(IFERROR(VLOOKUP('Unified Metrics'!B380,Table4[],1,FALSE),"")="","","X")</f>
        <v>X</v>
      </c>
      <c r="G380" s="78" t="str">
        <f>IF(IFERROR(VLOOKUP('Unified Metrics'!B380,Table5[],1,FALSE),"")="","","X")</f>
        <v/>
      </c>
      <c r="H380" s="5" t="str">
        <f>IF(C380="X",VLOOKUP(B380,Table1[],2,FALSE),IF(D380="X",VLOOKUP(B380,Table2[],2,FALSE),IF(E380="X",VLOOKUP(B380,Table3[],2,FALSE),IF(F380="X",VLOOKUP(B380,Table4[],2,FALSE),VLOOKUP(B380,Table5[],2,FALSE)))))</f>
        <v>Total number of students completing a class with a grade of P (Passing).</v>
      </c>
      <c r="I380" s="5" t="str">
        <f>IF($C380="X",VLOOKUP($B380,Table1[],3,FALSE),IF($D380="X",VLOOKUP($B380,Table2[],3,FALSE),IF($E380="X",VLOOKUP($B380,Table3[],3,FALSE),IF($F380="X",VLOOKUP($B380,Table4[],3,FALSE),VLOOKUP($B380,Table5[],3,FALSE)))))</f>
        <v>Total Grade P = Sum of all students receiving grade of P</v>
      </c>
      <c r="J380" s="5" t="str">
        <f>IF($C380="X",VLOOKUP($B380,Table1[],4,FALSE),IF($D380="X",VLOOKUP($B380,Table2[],4,FALSE),IF($E380="X",VLOOKUP($B380,Table3[],4,FALSE),IF($F380="X",VLOOKUP($B380,Table4[],4,FALSE),VLOOKUP($B380,Table5[],4,FALSE)))))</f>
        <v>[N/A]</v>
      </c>
      <c r="K380" s="5" t="str">
        <f>IF($C380="X",VLOOKUP($B380,Table1[],5,FALSE),IF($D380="X",VLOOKUP($B380,Table2[],5,FALSE),IF($E380="X",VLOOKUP($B380,Table3[],5,FALSE),IF($F380="X",VLOOKUP($B380,Table4[],5,FALSE),VLOOKUP($B380,Table5[],5,FALSE)))))</f>
        <v>NOTES ON USING THIS ELEMENT: Units awarded are not counted in the student's GPA</v>
      </c>
      <c r="L380" s="5" t="str">
        <f>IF($C380="X",VLOOKUP($B380,Table1[],6,FALSE),IF($D380="X",VLOOKUP($B380,Table2[],6,FALSE),IF($E380="X",VLOOKUP($B380,Table3[],6,FALSE),IF($F380="X",VLOOKUP($B380,Table4[],6,FALSE),VLOOKUP($B380,Table5[],6,FALSE)))))</f>
        <v>[N/A]</v>
      </c>
      <c r="M380" t="s">
        <v>23</v>
      </c>
      <c r="P380" t="s">
        <v>24</v>
      </c>
      <c r="S380" s="89"/>
    </row>
    <row r="381" spans="1:19" ht="105" x14ac:dyDescent="0.25">
      <c r="A381" s="84">
        <v>373</v>
      </c>
      <c r="B381" s="3" t="s">
        <v>397</v>
      </c>
      <c r="C381" s="78" t="str">
        <f>IF(IFERROR(VLOOKUP('Unified Metrics'!B381,Table1[],1,FALSE),"")="","","X")</f>
        <v/>
      </c>
      <c r="D381" s="78" t="str">
        <f>IF(IFERROR(VLOOKUP('Unified Metrics'!B381,Table2[],1,FALSE),"")="","","X")</f>
        <v/>
      </c>
      <c r="E381" s="78" t="str">
        <f>IF(IFERROR(VLOOKUP('Unified Metrics'!B381,Table3[],1,FALSE),"")="","","X")</f>
        <v/>
      </c>
      <c r="F381" s="78" t="str">
        <f>IF(IFERROR(VLOOKUP('Unified Metrics'!B381,Table4[],1,FALSE),"")="","","X")</f>
        <v>X</v>
      </c>
      <c r="G381" s="78" t="str">
        <f>IF(IFERROR(VLOOKUP('Unified Metrics'!B381,Table5[],1,FALSE),"")="","","X")</f>
        <v/>
      </c>
      <c r="H381" s="5" t="str">
        <f>IF(C381="X",VLOOKUP(B381,Table1[],2,FALSE),IF(D381="X",VLOOKUP(B381,Table2[],2,FALSE),IF(E381="X",VLOOKUP(B381,Table3[],2,FALSE),IF(F381="X",VLOOKUP(B381,Table4[],2,FALSE),VLOOKUP(B381,Table5[],2,FALSE)))))</f>
        <v>The "RD" symbol may be assigned by the registrar only.  It is to be used when there is a delay in reporting the grade of a student due to circumstances beyond the control of the student.  It is a temporary notation to be replaced by a permanent symbol as soon as possible. "RD" shall not be used in calculating grade point averages.</v>
      </c>
      <c r="I381" s="5" t="str">
        <f>IF($C381="X",VLOOKUP($B381,Table1[],3,FALSE),IF($D381="X",VLOOKUP($B381,Table2[],3,FALSE),IF($E381="X",VLOOKUP($B381,Table3[],3,FALSE),IF($F381="X",VLOOKUP($B381,Table4[],3,FALSE),VLOOKUP($B381,Table5[],3,FALSE)))))</f>
        <v>Total Grade RD = Sum of students receiving grade RD</v>
      </c>
      <c r="J381" s="5" t="str">
        <f>IF($C381="X",VLOOKUP($B381,Table1[],4,FALSE),IF($D381="X",VLOOKUP($B381,Table2[],4,FALSE),IF($E381="X",VLOOKUP($B381,Table3[],4,FALSE),IF($F381="X",VLOOKUP($B381,Table4[],4,FALSE),VLOOKUP($B381,Table5[],4,FALSE)))))</f>
        <v>[N/A]</v>
      </c>
      <c r="K381" s="5" t="str">
        <f>IF($C381="X",VLOOKUP($B381,Table1[],5,FALSE),IF($D381="X",VLOOKUP($B381,Table2[],5,FALSE),IF($E381="X",VLOOKUP($B381,Table3[],5,FALSE),IF($F381="X",VLOOKUP($B381,Table4[],5,FALSE),VLOOKUP($B381,Table5[],5,FALSE)))))</f>
        <v>[N/A]</v>
      </c>
      <c r="L381" s="5" t="str">
        <f>IF($C381="X",VLOOKUP($B381,Table1[],6,FALSE),IF($D381="X",VLOOKUP($B381,Table2[],6,FALSE),IF($E381="X",VLOOKUP($B381,Table3[],6,FALSE),IF($F381="X",VLOOKUP($B381,Table4[],6,FALSE),VLOOKUP($B381,Table5[],6,FALSE)))))</f>
        <v>[N/A]</v>
      </c>
      <c r="M381" t="s">
        <v>23</v>
      </c>
      <c r="P381" t="s">
        <v>24</v>
      </c>
      <c r="S381" s="89"/>
    </row>
    <row r="382" spans="1:19" ht="45" x14ac:dyDescent="0.25">
      <c r="A382" s="84">
        <v>374</v>
      </c>
      <c r="B382" s="3" t="s">
        <v>398</v>
      </c>
      <c r="C382" s="78" t="str">
        <f>IF(IFERROR(VLOOKUP('Unified Metrics'!B382,Table1[],1,FALSE),"")="","","X")</f>
        <v/>
      </c>
      <c r="D382" s="78" t="str">
        <f>IF(IFERROR(VLOOKUP('Unified Metrics'!B382,Table2[],1,FALSE),"")="","","X")</f>
        <v/>
      </c>
      <c r="E382" s="78" t="str">
        <f>IF(IFERROR(VLOOKUP('Unified Metrics'!B382,Table3[],1,FALSE),"")="","","X")</f>
        <v/>
      </c>
      <c r="F382" s="78" t="str">
        <f>IF(IFERROR(VLOOKUP('Unified Metrics'!B382,Table4[],1,FALSE),"")="","","X")</f>
        <v>X</v>
      </c>
      <c r="G382" s="78" t="str">
        <f>IF(IFERROR(VLOOKUP('Unified Metrics'!B382,Table5[],1,FALSE),"")="","","X")</f>
        <v/>
      </c>
      <c r="H382" s="5" t="str">
        <f>IF(C382="X",VLOOKUP(B382,Table1[],2,FALSE),IF(D382="X",VLOOKUP(B382,Table2[],2,FALSE),IF(E382="X",VLOOKUP(B382,Table3[],2,FALSE),IF(F382="X",VLOOKUP(B382,Table4[],2,FALSE),VLOOKUP(B382,Table5[],2,FALSE)))))</f>
        <v>Total number of students completing a class with a grade of S (Satisfactory) within a selected time period. Grade S represents a passing grade.</v>
      </c>
      <c r="I382" s="5" t="str">
        <f>IF($C382="X",VLOOKUP($B382,Table1[],3,FALSE),IF($D382="X",VLOOKUP($B382,Table2[],3,FALSE),IF($E382="X",VLOOKUP($B382,Table3[],3,FALSE),IF($F382="X",VLOOKUP($B382,Table4[],3,FALSE),VLOOKUP($B382,Table5[],3,FALSE)))))</f>
        <v>Total Grade S = Sum of all students receiving grade S</v>
      </c>
      <c r="J382" s="5" t="str">
        <f>IF($C382="X",VLOOKUP($B382,Table1[],4,FALSE),IF($D382="X",VLOOKUP($B382,Table2[],4,FALSE),IF($E382="X",VLOOKUP($B382,Table3[],4,FALSE),IF($F382="X",VLOOKUP($B382,Table4[],4,FALSE),VLOOKUP($B382,Table5[],4,FALSE)))))</f>
        <v>[N/A]</v>
      </c>
      <c r="K382" s="5" t="str">
        <f>IF($C382="X",VLOOKUP($B382,Table1[],5,FALSE),IF($D382="X",VLOOKUP($B382,Table2[],5,FALSE),IF($E382="X",VLOOKUP($B382,Table3[],5,FALSE),IF($F382="X",VLOOKUP($B382,Table4[],5,FALSE),VLOOKUP($B382,Table5[],5,FALSE)))))</f>
        <v>[N/A]</v>
      </c>
      <c r="L382" s="5" t="str">
        <f>IF($C382="X",VLOOKUP($B382,Table1[],6,FALSE),IF($D382="X",VLOOKUP($B382,Table2[],6,FALSE),IF($E382="X",VLOOKUP($B382,Table3[],6,FALSE),IF($F382="X",VLOOKUP($B382,Table4[],6,FALSE),VLOOKUP($B382,Table5[],6,FALSE)))))</f>
        <v>[N/A]</v>
      </c>
      <c r="M382" t="s">
        <v>23</v>
      </c>
      <c r="P382" t="s">
        <v>24</v>
      </c>
      <c r="S382" s="89"/>
    </row>
    <row r="383" spans="1:19" ht="60" x14ac:dyDescent="0.25">
      <c r="A383" s="84">
        <v>375</v>
      </c>
      <c r="B383" s="3" t="s">
        <v>399</v>
      </c>
      <c r="C383" s="78" t="str">
        <f>IF(IFERROR(VLOOKUP('Unified Metrics'!B383,Table1[],1,FALSE),"")="","","X")</f>
        <v/>
      </c>
      <c r="D383" s="78" t="str">
        <f>IF(IFERROR(VLOOKUP('Unified Metrics'!B383,Table2[],1,FALSE),"")="","","X")</f>
        <v/>
      </c>
      <c r="E383" s="78" t="str">
        <f>IF(IFERROR(VLOOKUP('Unified Metrics'!B383,Table3[],1,FALSE),"")="","","X")</f>
        <v/>
      </c>
      <c r="F383" s="78" t="str">
        <f>IF(IFERROR(VLOOKUP('Unified Metrics'!B383,Table4[],1,FALSE),"")="","","X")</f>
        <v>X</v>
      </c>
      <c r="G383" s="78" t="str">
        <f>IF(IFERROR(VLOOKUP('Unified Metrics'!B383,Table5[],1,FALSE),"")="","","X")</f>
        <v/>
      </c>
      <c r="H383" s="5" t="str">
        <f>IF(C383="X",VLOOKUP(B383,Table1[],2,FALSE),IF(D383="X",VLOOKUP(B383,Table2[],2,FALSE),IF(E383="X",VLOOKUP(B383,Table3[],2,FALSE),IF(F383="X",VLOOKUP(B383,Table4[],2,FALSE),VLOOKUP(B383,Table5[],2,FALSE)))))</f>
        <v>The total number of students in a course who received a grade of SP (Satisfactory Progress).  This indicates satisfactory progress towards completion of the course.</v>
      </c>
      <c r="I383" s="5" t="str">
        <f>IF($C383="X",VLOOKUP($B383,Table1[],3,FALSE),IF($D383="X",VLOOKUP($B383,Table2[],3,FALSE),IF($E383="X",VLOOKUP($B383,Table3[],3,FALSE),IF($F383="X",VLOOKUP($B383,Table4[],3,FALSE),VLOOKUP($B383,Table5[],3,FALSE)))))</f>
        <v>Total Grade NP = Sum of students receiving grade NP</v>
      </c>
      <c r="J383" s="5" t="str">
        <f>IF($C383="X",VLOOKUP($B383,Table1[],4,FALSE),IF($D383="X",VLOOKUP($B383,Table2[],4,FALSE),IF($E383="X",VLOOKUP($B383,Table3[],4,FALSE),IF($F383="X",VLOOKUP($B383,Table4[],4,FALSE),VLOOKUP($B383,Table5[],4,FALSE)))))</f>
        <v>[N/A]</v>
      </c>
      <c r="K383" s="5" t="str">
        <f>IF($C383="X",VLOOKUP($B383,Table1[],5,FALSE),IF($D383="X",VLOOKUP($B383,Table2[],5,FALSE),IF($E383="X",VLOOKUP($B383,Table3[],5,FALSE),IF($F383="X",VLOOKUP($B383,Table4[],5,FALSE),VLOOKUP($B383,Table5[],5,FALSE)))))</f>
        <v>NOTES ON USING THIS ELEMENT: Used for noncredit courses only and is not supplanted by any other symbol.</v>
      </c>
      <c r="L383" s="5" t="str">
        <f>IF($C383="X",VLOOKUP($B383,Table1[],6,FALSE),IF($D383="X",VLOOKUP($B383,Table2[],6,FALSE),IF($E383="X",VLOOKUP($B383,Table3[],6,FALSE),IF($F383="X",VLOOKUP($B383,Table4[],6,FALSE),VLOOKUP($B383,Table5[],6,FALSE)))))</f>
        <v>[N/A]</v>
      </c>
      <c r="M383" t="s">
        <v>23</v>
      </c>
      <c r="P383" t="s">
        <v>24</v>
      </c>
      <c r="S383" s="89"/>
    </row>
    <row r="384" spans="1:19" ht="30" x14ac:dyDescent="0.25">
      <c r="A384" s="84">
        <v>376</v>
      </c>
      <c r="B384" s="3" t="s">
        <v>400</v>
      </c>
      <c r="C384" s="78" t="str">
        <f>IF(IFERROR(VLOOKUP('Unified Metrics'!B384,Table1[],1,FALSE),"")="","","X")</f>
        <v/>
      </c>
      <c r="D384" s="78" t="str">
        <f>IF(IFERROR(VLOOKUP('Unified Metrics'!B384,Table2[],1,FALSE),"")="","","X")</f>
        <v/>
      </c>
      <c r="E384" s="78" t="str">
        <f>IF(IFERROR(VLOOKUP('Unified Metrics'!B384,Table3[],1,FALSE),"")="","","X")</f>
        <v/>
      </c>
      <c r="F384" s="78" t="str">
        <f>IF(IFERROR(VLOOKUP('Unified Metrics'!B384,Table4[],1,FALSE),"")="","","X")</f>
        <v>X</v>
      </c>
      <c r="G384" s="78" t="str">
        <f>IF(IFERROR(VLOOKUP('Unified Metrics'!B384,Table5[],1,FALSE),"")="","","X")</f>
        <v/>
      </c>
      <c r="H384" s="5" t="str">
        <f>IF(C384="X",VLOOKUP(B384,Table1[],2,FALSE),IF(D384="X",VLOOKUP(B384,Table2[],2,FALSE),IF(E384="X",VLOOKUP(B384,Table3[],2,FALSE),IF(F384="X",VLOOKUP(B384,Table4[],2,FALSE),VLOOKUP(B384,Table5[],2,FALSE)))))</f>
        <v xml:space="preserve">Total Number of students completing a class with a grade of U (Ungraded) within a selected time period. </v>
      </c>
      <c r="I384" s="5" t="str">
        <f>IF($C384="X",VLOOKUP($B384,Table1[],3,FALSE),IF($D384="X",VLOOKUP($B384,Table2[],3,FALSE),IF($E384="X",VLOOKUP($B384,Table3[],3,FALSE),IF($F384="X",VLOOKUP($B384,Table4[],3,FALSE),VLOOKUP($B384,Table5[],3,FALSE)))))</f>
        <v>Total Grade U = Sum of all students receiving grade U</v>
      </c>
      <c r="J384" s="5" t="str">
        <f>IF($C384="X",VLOOKUP($B384,Table1[],4,FALSE),IF($D384="X",VLOOKUP($B384,Table2[],4,FALSE),IF($E384="X",VLOOKUP($B384,Table3[],4,FALSE),IF($F384="X",VLOOKUP($B384,Table4[],4,FALSE),VLOOKUP($B384,Table5[],4,FALSE)))))</f>
        <v>[N/A]</v>
      </c>
      <c r="K384" s="5" t="str">
        <f>IF($C384="X",VLOOKUP($B384,Table1[],5,FALSE),IF($D384="X",VLOOKUP($B384,Table2[],5,FALSE),IF($E384="X",VLOOKUP($B384,Table3[],5,FALSE),IF($F384="X",VLOOKUP($B384,Table4[],5,FALSE),VLOOKUP($B384,Table5[],5,FALSE)))))</f>
        <v>[N/A]</v>
      </c>
      <c r="L384" s="5" t="str">
        <f>IF($C384="X",VLOOKUP($B384,Table1[],6,FALSE),IF($D384="X",VLOOKUP($B384,Table2[],6,FALSE),IF($E384="X",VLOOKUP($B384,Table3[],6,FALSE),IF($F384="X",VLOOKUP($B384,Table4[],6,FALSE),VLOOKUP($B384,Table5[],6,FALSE)))))</f>
        <v>[N/A]</v>
      </c>
      <c r="M384" t="s">
        <v>23</v>
      </c>
      <c r="P384" t="s">
        <v>24</v>
      </c>
      <c r="S384" s="89"/>
    </row>
    <row r="385" spans="1:19" ht="120" x14ac:dyDescent="0.25">
      <c r="A385" s="84">
        <v>377</v>
      </c>
      <c r="B385" s="3" t="s">
        <v>401</v>
      </c>
      <c r="C385" s="78" t="str">
        <f>IF(IFERROR(VLOOKUP('Unified Metrics'!B385,Table1[],1,FALSE),"")="","","X")</f>
        <v/>
      </c>
      <c r="D385" s="78" t="str">
        <f>IF(IFERROR(VLOOKUP('Unified Metrics'!B385,Table2[],1,FALSE),"")="","","X")</f>
        <v/>
      </c>
      <c r="E385" s="78" t="str">
        <f>IF(IFERROR(VLOOKUP('Unified Metrics'!B385,Table3[],1,FALSE),"")="","","X")</f>
        <v/>
      </c>
      <c r="F385" s="78" t="str">
        <f>IF(IFERROR(VLOOKUP('Unified Metrics'!B385,Table4[],1,FALSE),"")="","","X")</f>
        <v>X</v>
      </c>
      <c r="G385" s="78" t="str">
        <f>IF(IFERROR(VLOOKUP('Unified Metrics'!B385,Table5[],1,FALSE),"")="","","X")</f>
        <v/>
      </c>
      <c r="H385" s="5" t="str">
        <f>IF(C385="X",VLOOKUP(B385,Table1[],2,FALSE),IF(D385="X",VLOOKUP(B385,Table2[],2,FALSE),IF(E385="X",VLOOKUP(B385,Table3[],2,FALSE),IF(F385="X",VLOOKUP(B385,Table4[],2,FALSE),VLOOKUP(B385,Table5[],2,FALSE)))))</f>
        <v>Total number of students completing a class with a grade of W (withdrawal) within a selected time period. Grade W represents withdrawing from a class before the end of the term resulting in a registration status code of WC or WW. A withdraw designation is recorded on a students permanent academic record or transcript, but is not used toward the calculation of a students grade point average.</v>
      </c>
      <c r="I385" s="5" t="str">
        <f>IF($C385="X",VLOOKUP($B385,Table1[],3,FALSE),IF($D385="X",VLOOKUP($B385,Table2[],3,FALSE),IF($E385="X",VLOOKUP($B385,Table3[],3,FALSE),IF($F385="X",VLOOKUP($B385,Table4[],3,FALSE),VLOOKUP($B385,Table5[],3,FALSE)))))</f>
        <v>Total Grade W = Sum of all students receiving grade W</v>
      </c>
      <c r="J385" s="5" t="str">
        <f>IF($C385="X",VLOOKUP($B385,Table1[],4,FALSE),IF($D385="X",VLOOKUP($B385,Table2[],4,FALSE),IF($E385="X",VLOOKUP($B385,Table3[],4,FALSE),IF($F385="X",VLOOKUP($B385,Table4[],4,FALSE),VLOOKUP($B385,Table5[],4,FALSE)))))</f>
        <v>[N/A]</v>
      </c>
      <c r="K385" s="5" t="str">
        <f>IF($C385="X",VLOOKUP($B385,Table1[],5,FALSE),IF($D385="X",VLOOKUP($B385,Table2[],5,FALSE),IF($E385="X",VLOOKUP($B385,Table3[],5,FALSE),IF($F385="X",VLOOKUP($B385,Table4[],5,FALSE),VLOOKUP($B385,Table5[],5,FALSE)))))</f>
        <v>[N/A]</v>
      </c>
      <c r="L385" s="5" t="str">
        <f>IF($C385="X",VLOOKUP($B385,Table1[],6,FALSE),IF($D385="X",VLOOKUP($B385,Table2[],6,FALSE),IF($E385="X",VLOOKUP($B385,Table3[],6,FALSE),IF($F385="X",VLOOKUP($B385,Table4[],6,FALSE),VLOOKUP($B385,Table5[],6,FALSE)))))</f>
        <v>[N/A]</v>
      </c>
      <c r="M385" t="s">
        <v>23</v>
      </c>
      <c r="P385" t="s">
        <v>24</v>
      </c>
      <c r="S385" s="89"/>
    </row>
    <row r="386" spans="1:19" ht="45" x14ac:dyDescent="0.25">
      <c r="A386" s="84">
        <v>378</v>
      </c>
      <c r="B386" s="3" t="s">
        <v>402</v>
      </c>
      <c r="C386" s="78" t="str">
        <f>IF(IFERROR(VLOOKUP('Unified Metrics'!B386,Table1[],1,FALSE),"")="","","X")</f>
        <v>X</v>
      </c>
      <c r="D386" s="78" t="str">
        <f>IF(IFERROR(VLOOKUP('Unified Metrics'!B386,Table2[],1,FALSE),"")="","","X")</f>
        <v>X</v>
      </c>
      <c r="E386" s="78" t="str">
        <f>IF(IFERROR(VLOOKUP('Unified Metrics'!B386,Table3[],1,FALSE),"")="","","X")</f>
        <v>X</v>
      </c>
      <c r="F386" s="78" t="str">
        <f>IF(IFERROR(VLOOKUP('Unified Metrics'!B386,Table4[],1,FALSE),"")="","","X")</f>
        <v/>
      </c>
      <c r="G386" s="78" t="str">
        <f>IF(IFERROR(VLOOKUP('Unified Metrics'!B386,Table5[],1,FALSE),"")="","","X")</f>
        <v>X</v>
      </c>
      <c r="H386" s="5" t="str">
        <f>IF(C386="X",VLOOKUP(B386,Table1[],2,FALSE),IF(D386="X",VLOOKUP(B386,Table2[],2,FALSE),IF(E386="X",VLOOKUP(B386,Table3[],2,FALSE),IF(F386="X",VLOOKUP(B386,Table4[],2,FALSE),VLOOKUP(B386,Table5[],2,FALSE)))))</f>
        <v>The total number of unique Semesters the student has been enrolled as an active student, including, if applicable, the current term.</v>
      </c>
      <c r="I386" s="5" t="str">
        <f>IF($C386="X",VLOOKUP($B386,Table1[],3,FALSE),IF($D386="X",VLOOKUP($B386,Table2[],3,FALSE),IF($E386="X",VLOOKUP($B386,Table3[],3,FALSE),IF($F386="X",VLOOKUP($B386,Table4[],3,FALSE),VLOOKUP($B386,Table5[],3,FALSE)))))</f>
        <v>[N/A]</v>
      </c>
      <c r="J386" s="5" t="str">
        <f>IF($C386="X",VLOOKUP($B386,Table1[],4,FALSE),IF($D386="X",VLOOKUP($B386,Table2[],4,FALSE),IF($E386="X",VLOOKUP($B386,Table3[],4,FALSE),IF($F386="X",VLOOKUP($B386,Table4[],4,FALSE),VLOOKUP($B386,Table5[],4,FALSE)))))</f>
        <v>[N/A]</v>
      </c>
      <c r="K386" s="5" t="str">
        <f>IF($C386="X",VLOOKUP($B386,Table1[],5,FALSE),IF($D386="X",VLOOKUP($B386,Table2[],5,FALSE),IF($E386="X",VLOOKUP($B386,Table3[],5,FALSE),IF($F386="X",VLOOKUP($B386,Table4[],5,FALSE),VLOOKUP($B386,Table5[],5,FALSE)))))</f>
        <v>[N/A]</v>
      </c>
      <c r="L386" s="5" t="str">
        <f>IF($C386="X",VLOOKUP($B386,Table1[],6,FALSE),IF($D386="X",VLOOKUP($B386,Table2[],6,FALSE),IF($E386="X",VLOOKUP($B386,Table3[],6,FALSE),IF($F386="X",VLOOKUP($B386,Table4[],6,FALSE),VLOOKUP($B386,Table5[],6,FALSE)))))</f>
        <v>[N/A]</v>
      </c>
      <c r="M386" t="s">
        <v>37</v>
      </c>
      <c r="P386" t="s">
        <v>24</v>
      </c>
      <c r="S386" s="89"/>
    </row>
    <row r="387" spans="1:19" ht="45" x14ac:dyDescent="0.25">
      <c r="A387" s="84">
        <v>379</v>
      </c>
      <c r="B387" s="3" t="s">
        <v>403</v>
      </c>
      <c r="C387" s="78" t="str">
        <f>IF(IFERROR(VLOOKUP('Unified Metrics'!B387,Table1[],1,FALSE),"")="","","X")</f>
        <v>X</v>
      </c>
      <c r="D387" s="78" t="str">
        <f>IF(IFERROR(VLOOKUP('Unified Metrics'!B387,Table2[],1,FALSE),"")="","","X")</f>
        <v>X</v>
      </c>
      <c r="E387" s="78" t="str">
        <f>IF(IFERROR(VLOOKUP('Unified Metrics'!B387,Table3[],1,FALSE),"")="","","X")</f>
        <v>X</v>
      </c>
      <c r="F387" s="78" t="str">
        <f>IF(IFERROR(VLOOKUP('Unified Metrics'!B387,Table4[],1,FALSE),"")="","","X")</f>
        <v/>
      </c>
      <c r="G387" s="78" t="str">
        <f>IF(IFERROR(VLOOKUP('Unified Metrics'!B387,Table5[],1,FALSE),"")="","","X")</f>
        <v>X</v>
      </c>
      <c r="H387" s="5" t="str">
        <f>IF(C387="X",VLOOKUP(B387,Table1[],2,FALSE),IF(D387="X",VLOOKUP(B387,Table2[],2,FALSE),IF(E387="X",VLOOKUP(B387,Table3[],2,FALSE),IF(F387="X",VLOOKUP(B387,Table4[],2,FALSE),VLOOKUP(B387,Table5[],2,FALSE)))))</f>
        <v>The total number of unique terms the student has been enrolled as an active student, including, if applicable, the current term.</v>
      </c>
      <c r="I387" s="5" t="str">
        <f>IF($C387="X",VLOOKUP($B387,Table1[],3,FALSE),IF($D387="X",VLOOKUP($B387,Table2[],3,FALSE),IF($E387="X",VLOOKUP($B387,Table3[],3,FALSE),IF($F387="X",VLOOKUP($B387,Table4[],3,FALSE),VLOOKUP($B387,Table5[],3,FALSE)))))</f>
        <v>[N/A]</v>
      </c>
      <c r="J387" s="5" t="str">
        <f>IF($C387="X",VLOOKUP($B387,Table1[],4,FALSE),IF($D387="X",VLOOKUP($B387,Table2[],4,FALSE),IF($E387="X",VLOOKUP($B387,Table3[],4,FALSE),IF($F387="X",VLOOKUP($B387,Table4[],4,FALSE),VLOOKUP($B387,Table5[],4,FALSE)))))</f>
        <v>[N/A]</v>
      </c>
      <c r="K387" s="5" t="str">
        <f>IF($C387="X",VLOOKUP($B387,Table1[],5,FALSE),IF($D387="X",VLOOKUP($B387,Table2[],5,FALSE),IF($E387="X",VLOOKUP($B387,Table3[],5,FALSE),IF($F387="X",VLOOKUP($B387,Table4[],5,FALSE),VLOOKUP($B387,Table5[],5,FALSE)))))</f>
        <v>[N/A]</v>
      </c>
      <c r="L387" s="5" t="str">
        <f>IF($C387="X",VLOOKUP($B387,Table1[],6,FALSE),IF($D387="X",VLOOKUP($B387,Table2[],6,FALSE),IF($E387="X",VLOOKUP($B387,Table3[],6,FALSE),IF($F387="X",VLOOKUP($B387,Table4[],6,FALSE),VLOOKUP($B387,Table5[],6,FALSE)))))</f>
        <v>[N/A]</v>
      </c>
      <c r="M387" t="s">
        <v>37</v>
      </c>
      <c r="P387" t="s">
        <v>24</v>
      </c>
      <c r="S387" s="89"/>
    </row>
    <row r="388" spans="1:19" ht="45" x14ac:dyDescent="0.25">
      <c r="A388" s="84">
        <v>380</v>
      </c>
      <c r="B388" s="3" t="s">
        <v>404</v>
      </c>
      <c r="C388" s="78" t="str">
        <f>IF(IFERROR(VLOOKUP('Unified Metrics'!B388,Table1[],1,FALSE),"")="","","X")</f>
        <v>X</v>
      </c>
      <c r="D388" s="78" t="str">
        <f>IF(IFERROR(VLOOKUP('Unified Metrics'!B388,Table2[],1,FALSE),"")="","","X")</f>
        <v>X</v>
      </c>
      <c r="E388" s="78" t="str">
        <f>IF(IFERROR(VLOOKUP('Unified Metrics'!B388,Table3[],1,FALSE),"")="","","X")</f>
        <v>X</v>
      </c>
      <c r="F388" s="78" t="str">
        <f>IF(IFERROR(VLOOKUP('Unified Metrics'!B388,Table4[],1,FALSE),"")="","","X")</f>
        <v/>
      </c>
      <c r="G388" s="78" t="str">
        <f>IF(IFERROR(VLOOKUP('Unified Metrics'!B388,Table5[],1,FALSE),"")="","","X")</f>
        <v>X</v>
      </c>
      <c r="H388" s="5" t="str">
        <f>IF(C388="X",VLOOKUP(B388,Table1[],2,FALSE),IF(D388="X",VLOOKUP(B388,Table2[],2,FALSE),IF(E388="X",VLOOKUP(B388,Table3[],2,FALSE),IF(F388="X",VLOOKUP(B388,Table4[],2,FALSE),VLOOKUP(B388,Table5[],2,FALSE)))))</f>
        <v>The total number of unique Semesters the student has been enrolled as an active student, including, if applicable, the current term.</v>
      </c>
      <c r="I388" s="5" t="str">
        <f>IF($C388="X",VLOOKUP($B388,Table1[],3,FALSE),IF($D388="X",VLOOKUP($B388,Table2[],3,FALSE),IF($E388="X",VLOOKUP($B388,Table3[],3,FALSE),IF($F388="X",VLOOKUP($B388,Table4[],3,FALSE),VLOOKUP($B388,Table5[],3,FALSE)))))</f>
        <v>[N/A]</v>
      </c>
      <c r="J388" s="5" t="str">
        <f>IF($C388="X",VLOOKUP($B388,Table1[],4,FALSE),IF($D388="X",VLOOKUP($B388,Table2[],4,FALSE),IF($E388="X",VLOOKUP($B388,Table3[],4,FALSE),IF($F388="X",VLOOKUP($B388,Table4[],4,FALSE),VLOOKUP($B388,Table5[],4,FALSE)))))</f>
        <v>[N/A]</v>
      </c>
      <c r="K388" s="5" t="str">
        <f>IF($C388="X",VLOOKUP($B388,Table1[],5,FALSE),IF($D388="X",VLOOKUP($B388,Table2[],5,FALSE),IF($E388="X",VLOOKUP($B388,Table3[],5,FALSE),IF($F388="X",VLOOKUP($B388,Table4[],5,FALSE),VLOOKUP($B388,Table5[],5,FALSE)))))</f>
        <v>[N/A]</v>
      </c>
      <c r="L388" s="5" t="str">
        <f>IF($C388="X",VLOOKUP($B388,Table1[],6,FALSE),IF($D388="X",VLOOKUP($B388,Table2[],6,FALSE),IF($E388="X",VLOOKUP($B388,Table3[],6,FALSE),IF($F388="X",VLOOKUP($B388,Table4[],6,FALSE),VLOOKUP($B388,Table5[],6,FALSE)))))</f>
        <v>[N/A]</v>
      </c>
      <c r="M388" t="s">
        <v>37</v>
      </c>
      <c r="P388" t="s">
        <v>24</v>
      </c>
      <c r="S388" s="89"/>
    </row>
    <row r="389" spans="1:19" ht="45" x14ac:dyDescent="0.25">
      <c r="A389" s="84">
        <v>381</v>
      </c>
      <c r="B389" s="3" t="s">
        <v>405</v>
      </c>
      <c r="C389" s="78" t="str">
        <f>IF(IFERROR(VLOOKUP('Unified Metrics'!B389,Table1[],1,FALSE),"")="","","X")</f>
        <v>X</v>
      </c>
      <c r="D389" s="78" t="str">
        <f>IF(IFERROR(VLOOKUP('Unified Metrics'!B389,Table2[],1,FALSE),"")="","","X")</f>
        <v>X</v>
      </c>
      <c r="E389" s="78" t="str">
        <f>IF(IFERROR(VLOOKUP('Unified Metrics'!B389,Table3[],1,FALSE),"")="","","X")</f>
        <v>X</v>
      </c>
      <c r="F389" s="78" t="str">
        <f>IF(IFERROR(VLOOKUP('Unified Metrics'!B389,Table4[],1,FALSE),"")="","","X")</f>
        <v/>
      </c>
      <c r="G389" s="78" t="str">
        <f>IF(IFERROR(VLOOKUP('Unified Metrics'!B389,Table5[],1,FALSE),"")="","","X")</f>
        <v>X</v>
      </c>
      <c r="H389" s="5" t="str">
        <f>IF(C389="X",VLOOKUP(B389,Table1[],2,FALSE),IF(D389="X",VLOOKUP(B389,Table2[],2,FALSE),IF(E389="X",VLOOKUP(B389,Table3[],2,FALSE),IF(F389="X",VLOOKUP(B389,Table4[],2,FALSE),VLOOKUP(B389,Table5[],2,FALSE)))))</f>
        <v>The total number of unique terms the student has been enrolled as an active student, including, if applicable, the current term.</v>
      </c>
      <c r="I389" s="5" t="str">
        <f>IF($C389="X",VLOOKUP($B389,Table1[],3,FALSE),IF($D389="X",VLOOKUP($B389,Table2[],3,FALSE),IF($E389="X",VLOOKUP($B389,Table3[],3,FALSE),IF($F389="X",VLOOKUP($B389,Table4[],3,FALSE),VLOOKUP($B389,Table5[],3,FALSE)))))</f>
        <v>[N/A]</v>
      </c>
      <c r="J389" s="5" t="str">
        <f>IF($C389="X",VLOOKUP($B389,Table1[],4,FALSE),IF($D389="X",VLOOKUP($B389,Table2[],4,FALSE),IF($E389="X",VLOOKUP($B389,Table3[],4,FALSE),IF($F389="X",VLOOKUP($B389,Table4[],4,FALSE),VLOOKUP($B389,Table5[],4,FALSE)))))</f>
        <v>[N/A]</v>
      </c>
      <c r="K389" s="5" t="str">
        <f>IF($C389="X",VLOOKUP($B389,Table1[],5,FALSE),IF($D389="X",VLOOKUP($B389,Table2[],5,FALSE),IF($E389="X",VLOOKUP($B389,Table3[],5,FALSE),IF($F389="X",VLOOKUP($B389,Table4[],5,FALSE),VLOOKUP($B389,Table5[],5,FALSE)))))</f>
        <v>[N/A]</v>
      </c>
      <c r="L389" s="5" t="str">
        <f>IF($C389="X",VLOOKUP($B389,Table1[],6,FALSE),IF($D389="X",VLOOKUP($B389,Table2[],6,FALSE),IF($E389="X",VLOOKUP($B389,Table3[],6,FALSE),IF($F389="X",VLOOKUP($B389,Table4[],6,FALSE),VLOOKUP($B389,Table5[],6,FALSE)))))</f>
        <v>[N/A]</v>
      </c>
      <c r="M389" t="s">
        <v>37</v>
      </c>
      <c r="P389" t="s">
        <v>24</v>
      </c>
      <c r="S389" s="89"/>
    </row>
    <row r="390" spans="1:19" ht="45" x14ac:dyDescent="0.25">
      <c r="A390" s="84">
        <v>382</v>
      </c>
      <c r="B390" s="3" t="s">
        <v>406</v>
      </c>
      <c r="C390" s="78" t="str">
        <f>IF(IFERROR(VLOOKUP('Unified Metrics'!B390,Table1[],1,FALSE),"")="","","X")</f>
        <v/>
      </c>
      <c r="D390" s="78" t="str">
        <f>IF(IFERROR(VLOOKUP('Unified Metrics'!B390,Table2[],1,FALSE),"")="","","X")</f>
        <v>X</v>
      </c>
      <c r="E390" s="78" t="str">
        <f>IF(IFERROR(VLOOKUP('Unified Metrics'!B390,Table3[],1,FALSE),"")="","","X")</f>
        <v>X</v>
      </c>
      <c r="F390" s="78" t="str">
        <f>IF(IFERROR(VLOOKUP('Unified Metrics'!B390,Table4[],1,FALSE),"")="","","X")</f>
        <v/>
      </c>
      <c r="G390" s="78" t="str">
        <f>IF(IFERROR(VLOOKUP('Unified Metrics'!B390,Table5[],1,FALSE),"")="","","X")</f>
        <v>X</v>
      </c>
      <c r="H390" s="5" t="str">
        <f>IF(C390="X",VLOOKUP(B390,Table1[],2,FALSE),IF(D390="X",VLOOKUP(B390,Table2[],2,FALSE),IF(E390="X",VLOOKUP(B390,Table3[],2,FALSE),IF(F390="X",VLOOKUP(B390,Table4[],2,FALSE),VLOOKUP(B390,Table5[],2,FALSE)))))</f>
        <v>The total number of terms the student has been enrolled as an active student, including, if applicable, the current term.</v>
      </c>
      <c r="I390" s="5" t="str">
        <f>IF($C390="X",VLOOKUP($B390,Table1[],3,FALSE),IF($D390="X",VLOOKUP($B390,Table2[],3,FALSE),IF($E390="X",VLOOKUP($B390,Table3[],3,FALSE),IF($F390="X",VLOOKUP($B390,Table4[],3,FALSE),VLOOKUP($B390,Table5[],3,FALSE)))))</f>
        <v>[N/A]</v>
      </c>
      <c r="J390" s="5" t="str">
        <f>IF($C390="X",VLOOKUP($B390,Table1[],4,FALSE),IF($D390="X",VLOOKUP($B390,Table2[],4,FALSE),IF($E390="X",VLOOKUP($B390,Table3[],4,FALSE),IF($F390="X",VLOOKUP($B390,Table4[],4,FALSE),VLOOKUP($B390,Table5[],4,FALSE)))))</f>
        <v>[N/A]</v>
      </c>
      <c r="K390" s="5" t="str">
        <f>IF($C390="X",VLOOKUP($B390,Table1[],5,FALSE),IF($D390="X",VLOOKUP($B390,Table2[],5,FALSE),IF($E390="X",VLOOKUP($B390,Table3[],5,FALSE),IF($F390="X",VLOOKUP($B390,Table4[],5,FALSE),VLOOKUP($B390,Table5[],5,FALSE)))))</f>
        <v>[N/A]</v>
      </c>
      <c r="L390" s="5" t="str">
        <f>IF($C390="X",VLOOKUP($B390,Table1[],6,FALSE),IF($D390="X",VLOOKUP($B390,Table2[],6,FALSE),IF($E390="X",VLOOKUP($B390,Table3[],6,FALSE),IF($F390="X",VLOOKUP($B390,Table4[],6,FALSE),VLOOKUP($B390,Table5[],6,FALSE)))))</f>
        <v>[N/A]</v>
      </c>
      <c r="M390" t="s">
        <v>37</v>
      </c>
      <c r="P390" t="s">
        <v>24</v>
      </c>
      <c r="S390" s="89"/>
    </row>
    <row r="391" spans="1:19" ht="30" x14ac:dyDescent="0.25">
      <c r="A391" s="84">
        <v>383</v>
      </c>
      <c r="B391" s="3" t="s">
        <v>407</v>
      </c>
      <c r="C391" s="78" t="str">
        <f>IF(IFERROR(VLOOKUP('Unified Metrics'!B391,Table1[],1,FALSE),"")="","","X")</f>
        <v/>
      </c>
      <c r="D391" s="78" t="str">
        <f>IF(IFERROR(VLOOKUP('Unified Metrics'!B391,Table2[],1,FALSE),"")="","","X")</f>
        <v/>
      </c>
      <c r="E391" s="78" t="str">
        <f>IF(IFERROR(VLOOKUP('Unified Metrics'!B391,Table3[],1,FALSE),"")="","","X")</f>
        <v>X</v>
      </c>
      <c r="F391" s="78" t="str">
        <f>IF(IFERROR(VLOOKUP('Unified Metrics'!B391,Table4[],1,FALSE),"")="","","X")</f>
        <v>X</v>
      </c>
      <c r="G391" s="78" t="str">
        <f>IF(IFERROR(VLOOKUP('Unified Metrics'!B391,Table5[],1,FALSE),"")="","","X")</f>
        <v/>
      </c>
      <c r="H391" s="5" t="str">
        <f>IF(C391="X",VLOOKUP(B391,Table1[],2,FALSE),IF(D391="X",VLOOKUP(B391,Table2[],2,FALSE),IF(E391="X",VLOOKUP(B391,Table3[],2,FALSE),IF(F391="X",VLOOKUP(B391,Table4[],2,FALSE),VLOOKUP(B391,Table5[],2,FALSE)))))</f>
        <v>A yes/no field denoting whether or not the course has been set up to charge tuition.</v>
      </c>
      <c r="I391" s="5" t="str">
        <f>IF($C391="X",VLOOKUP($B391,Table1[],3,FALSE),IF($D391="X",VLOOKUP($B391,Table2[],3,FALSE),IF($E391="X",VLOOKUP($B391,Table3[],3,FALSE),IF($F391="X",VLOOKUP($B391,Table4[],3,FALSE),VLOOKUP($B391,Table5[],3,FALSE)))))</f>
        <v>[N/A]</v>
      </c>
      <c r="J391" s="5" t="str">
        <f>IF($C391="X",VLOOKUP($B391,Table1[],4,FALSE),IF($D391="X",VLOOKUP($B391,Table2[],4,FALSE),IF($E391="X",VLOOKUP($B391,Table3[],4,FALSE),IF($F391="X",VLOOKUP($B391,Table4[],4,FALSE),VLOOKUP($B391,Table5[],4,FALSE)))))</f>
        <v>[N/A]</v>
      </c>
      <c r="K391" s="5" t="str">
        <f>IF($C391="X",VLOOKUP($B391,Table1[],5,FALSE),IF($D391="X",VLOOKUP($B391,Table2[],5,FALSE),IF($E391="X",VLOOKUP($B391,Table3[],5,FALSE),IF($F391="X",VLOOKUP($B391,Table4[],5,FALSE),VLOOKUP($B391,Table5[],5,FALSE)))))</f>
        <v>[N/A]</v>
      </c>
      <c r="L391" s="5" t="str">
        <f>IF($C391="X",VLOOKUP($B391,Table1[],6,FALSE),IF($D391="X",VLOOKUP($B391,Table2[],6,FALSE),IF($E391="X",VLOOKUP($B391,Table3[],6,FALSE),IF($F391="X",VLOOKUP($B391,Table4[],6,FALSE),VLOOKUP($B391,Table5[],6,FALSE)))))</f>
        <v>[N/A]</v>
      </c>
      <c r="M391" t="s">
        <v>23</v>
      </c>
      <c r="P391" t="s">
        <v>24</v>
      </c>
      <c r="S391" s="89"/>
    </row>
    <row r="392" spans="1:19" ht="105" x14ac:dyDescent="0.25">
      <c r="A392" s="84">
        <v>384</v>
      </c>
      <c r="B392" s="3" t="s">
        <v>408</v>
      </c>
      <c r="C392" s="78" t="str">
        <f>IF(IFERROR(VLOOKUP('Unified Metrics'!B392,Table1[],1,FALSE),"")="","","X")</f>
        <v>X</v>
      </c>
      <c r="D392" s="78" t="str">
        <f>IF(IFERROR(VLOOKUP('Unified Metrics'!B392,Table2[],1,FALSE),"")="","","X")</f>
        <v>X</v>
      </c>
      <c r="E392" s="78" t="str">
        <f>IF(IFERROR(VLOOKUP('Unified Metrics'!B392,Table3[],1,FALSE),"")="","","X")</f>
        <v>X</v>
      </c>
      <c r="F392" s="78" t="str">
        <f>IF(IFERROR(VLOOKUP('Unified Metrics'!B392,Table4[],1,FALSE),"")="","","X")</f>
        <v/>
      </c>
      <c r="G392" s="78" t="str">
        <f>IF(IFERROR(VLOOKUP('Unified Metrics'!B392,Table5[],1,FALSE),"")="","","X")</f>
        <v>X</v>
      </c>
      <c r="H392" s="5" t="str">
        <f>IF(C392="X",VLOOKUP(B392,Table1[],2,FALSE),IF(D392="X",VLOOKUP(B392,Table2[],2,FALSE),IF(E392="X",VLOOKUP(B392,Table3[],2,FALSE),IF(F392="X",VLOOKUP(B392,Table4[],2,FALSE),VLOOKUP(B392,Table5[],2,FALSE)))))</f>
        <v>Unduplicated headcount [AKA Headcount] is a distinct count of individual students given the specific criteria the user selects.</v>
      </c>
      <c r="I392" s="5" t="str">
        <f>IF($C392="X",VLOOKUP($B392,Table1[],3,FALSE),IF($D392="X",VLOOKUP($B392,Table2[],3,FALSE),IF($E392="X",VLOOKUP($B392,Table3[],3,FALSE),IF($F392="X",VLOOKUP($B392,Table4[],3,FALSE),VLOOKUP($B392,Table5[],3,FALSE)))))</f>
        <v>Unique Count of Students</v>
      </c>
      <c r="J392" s="5" t="str">
        <f>IF($C392="X",VLOOKUP($B392,Table1[],4,FALSE),IF($D392="X",VLOOKUP($B392,Table2[],4,FALSE),IF($E392="X",VLOOKUP($B392,Table3[],4,FALSE),IF($F392="X",VLOOKUP($B392,Table4[],4,FALSE),VLOOKUP($B392,Table5[],4,FALSE)))))</f>
        <v>[N/A]</v>
      </c>
      <c r="K392" s="5" t="str">
        <f>IF($C392="X",VLOOKUP($B392,Table1[],5,FALSE),IF($D392="X",VLOOKUP($B392,Table2[],5,FALSE),IF($E392="X",VLOOKUP($B392,Table3[],5,FALSE),IF($F392="X",VLOOKUP($B392,Table4[],5,FALSE),VLOOKUP($B392,Table5[],5,FALSE)))))</f>
        <v>NOTES ON USING THIS ELEMENT: For example, if a student taking 2 classes in a semester, the duplicated headcount (AKA Enrollment) is 2, the unduplicated headcount (AKA Headcount] is 1.</v>
      </c>
      <c r="L392" s="5" t="str">
        <f>IF($C392="X",VLOOKUP($B392,Table1[],6,FALSE),IF($D392="X",VLOOKUP($B392,Table2[],6,FALSE),IF($E392="X",VLOOKUP($B392,Table3[],6,FALSE),IF($F392="X",VLOOKUP($B392,Table4[],6,FALSE),VLOOKUP($B392,Table5[],6,FALSE)))))</f>
        <v>[Duplicated Headcount]</v>
      </c>
      <c r="M392" t="s">
        <v>23</v>
      </c>
      <c r="P392" t="s">
        <v>24</v>
      </c>
      <c r="S392" s="89"/>
    </row>
    <row r="393" spans="1:19" ht="90" x14ac:dyDescent="0.25">
      <c r="A393" s="84">
        <v>385</v>
      </c>
      <c r="B393" s="3" t="s">
        <v>409</v>
      </c>
      <c r="C393" s="78" t="str">
        <f>IF(IFERROR(VLOOKUP('Unified Metrics'!B393,Table1[],1,FALSE),"")="","","X")</f>
        <v>X</v>
      </c>
      <c r="D393" s="78" t="str">
        <f>IF(IFERROR(VLOOKUP('Unified Metrics'!B393,Table2[],1,FALSE),"")="","","X")</f>
        <v>X</v>
      </c>
      <c r="E393" s="78" t="str">
        <f>IF(IFERROR(VLOOKUP('Unified Metrics'!B393,Table3[],1,FALSE),"")="","","X")</f>
        <v/>
      </c>
      <c r="F393" s="78" t="str">
        <f>IF(IFERROR(VLOOKUP('Unified Metrics'!B393,Table4[],1,FALSE),"")="","","X")</f>
        <v>X</v>
      </c>
      <c r="G393" s="78" t="str">
        <f>IF(IFERROR(VLOOKUP('Unified Metrics'!B393,Table5[],1,FALSE),"")="","","X")</f>
        <v>X</v>
      </c>
      <c r="H393" s="5" t="str">
        <f>IF(C393="X",VLOOKUP(B393,Table1[],2,FALSE),IF(D393="X",VLOOKUP(B393,Table2[],2,FALSE),IF(E393="X",VLOOKUP(B393,Table3[],2,FALSE),IF(F393="X",VLOOKUP(B393,Table4[],2,FALSE),VLOOKUP(B393,Table5[],2,FALSE)))))</f>
        <v>A distinct count of individual for credit students given the specific criteria the user selects.</v>
      </c>
      <c r="I393" s="5" t="str">
        <f>IF($C393="X",VLOOKUP($B393,Table1[],3,FALSE),IF($D393="X",VLOOKUP($B393,Table2[],3,FALSE),IF($E393="X",VLOOKUP($B393,Table3[],3,FALSE),IF($F393="X",VLOOKUP($B393,Table4[],3,FALSE),VLOOKUP($B393,Table5[],3,FALSE)))))</f>
        <v>[N/A]</v>
      </c>
      <c r="J393" s="5" t="str">
        <f>IF($C393="X",VLOOKUP($B393,Table1[],4,FALSE),IF($D393="X",VLOOKUP($B393,Table2[],4,FALSE),IF($E393="X",VLOOKUP($B393,Table3[],4,FALSE),IF($F393="X",VLOOKUP($B393,Table4[],4,FALSE),VLOOKUP($B393,Table5[],4,FALSE)))))</f>
        <v>[N/A]</v>
      </c>
      <c r="K393" s="5" t="str">
        <f>IF($C393="X",VLOOKUP($B393,Table1[],5,FALSE),IF($D393="X",VLOOKUP($B393,Table2[],5,FALSE),IF($E393="X",VLOOKUP($B393,Table3[],5,FALSE),IF($F393="X",VLOOKUP($B393,Table4[],5,FALSE),VLOOKUP($B393,Table5[],5,FALSE)))))</f>
        <v>NOTES ON USING THIS ELEMENT: For example, if a student is taking 4 courses in a semester, the [DUPLICATED HEADCOUNT] is 4 and the [UNDUPLICATED HEADCOUNT] is 1.</v>
      </c>
      <c r="L393" s="5" t="str">
        <f>IF($C393="X",VLOOKUP($B393,Table1[],6,FALSE),IF($D393="X",VLOOKUP($B393,Table2[],6,FALSE),IF($E393="X",VLOOKUP($B393,Table3[],6,FALSE),IF($F393="X",VLOOKUP($B393,Table4[],6,FALSE),VLOOKUP($B393,Table5[],6,FALSE)))))</f>
        <v>RELATED ELEMENT(S): [UNDUPLICATED HEADCOUNT], [UNDUPLICATED HEADCOUNT - Noncredit]</v>
      </c>
      <c r="M393" t="s">
        <v>23</v>
      </c>
      <c r="P393" t="s">
        <v>24</v>
      </c>
      <c r="S393" s="89"/>
    </row>
    <row r="394" spans="1:19" ht="90" x14ac:dyDescent="0.25">
      <c r="A394" s="84">
        <v>386</v>
      </c>
      <c r="B394" s="3" t="s">
        <v>410</v>
      </c>
      <c r="C394" s="78" t="str">
        <f>IF(IFERROR(VLOOKUP('Unified Metrics'!B394,Table1[],1,FALSE),"")="","","X")</f>
        <v>X</v>
      </c>
      <c r="D394" s="78" t="str">
        <f>IF(IFERROR(VLOOKUP('Unified Metrics'!B394,Table2[],1,FALSE),"")="","","X")</f>
        <v>X</v>
      </c>
      <c r="E394" s="78" t="str">
        <f>IF(IFERROR(VLOOKUP('Unified Metrics'!B394,Table3[],1,FALSE),"")="","","X")</f>
        <v/>
      </c>
      <c r="F394" s="78" t="str">
        <f>IF(IFERROR(VLOOKUP('Unified Metrics'!B394,Table4[],1,FALSE),"")="","","X")</f>
        <v>X</v>
      </c>
      <c r="G394" s="78" t="str">
        <f>IF(IFERROR(VLOOKUP('Unified Metrics'!B394,Table5[],1,FALSE),"")="","","X")</f>
        <v>X</v>
      </c>
      <c r="H394" s="5" t="str">
        <f>IF(C394="X",VLOOKUP(B394,Table1[],2,FALSE),IF(D394="X",VLOOKUP(B394,Table2[],2,FALSE),IF(E394="X",VLOOKUP(B394,Table3[],2,FALSE),IF(F394="X",VLOOKUP(B394,Table4[],2,FALSE),VLOOKUP(B394,Table5[],2,FALSE)))))</f>
        <v>A distinct count of individual non-credit students given the specific criteria the user selects.</v>
      </c>
      <c r="I394" s="5" t="str">
        <f>IF($C394="X",VLOOKUP($B394,Table1[],3,FALSE),IF($D394="X",VLOOKUP($B394,Table2[],3,FALSE),IF($E394="X",VLOOKUP($B394,Table3[],3,FALSE),IF($F394="X",VLOOKUP($B394,Table4[],3,FALSE),VLOOKUP($B394,Table5[],3,FALSE)))))</f>
        <v>[N/A]</v>
      </c>
      <c r="J394" s="5" t="str">
        <f>IF($C394="X",VLOOKUP($B394,Table1[],4,FALSE),IF($D394="X",VLOOKUP($B394,Table2[],4,FALSE),IF($E394="X",VLOOKUP($B394,Table3[],4,FALSE),IF($F394="X",VLOOKUP($B394,Table4[],4,FALSE),VLOOKUP($B394,Table5[],4,FALSE)))))</f>
        <v>[N/A]</v>
      </c>
      <c r="K394" s="5" t="str">
        <f>IF($C394="X",VLOOKUP($B394,Table1[],5,FALSE),IF($D394="X",VLOOKUP($B394,Table2[],5,FALSE),IF($E394="X",VLOOKUP($B394,Table3[],5,FALSE),IF($F394="X",VLOOKUP($B394,Table4[],5,FALSE),VLOOKUP($B394,Table5[],5,FALSE)))))</f>
        <v>NOTES ON USING THIS ELEMENT: For example, if a student is taking 4 courses in a semester, the [DUPLICATED HEADCOUNT] is 4 and the [UNDUPLICATED HEADCOUNT] is 1.</v>
      </c>
      <c r="L394" s="5" t="str">
        <f>IF($C394="X",VLOOKUP($B394,Table1[],6,FALSE),IF($D394="X",VLOOKUP($B394,Table2[],6,FALSE),IF($E394="X",VLOOKUP($B394,Table3[],6,FALSE),IF($F394="X",VLOOKUP($B394,Table4[],6,FALSE),VLOOKUP($B394,Table5[],6,FALSE)))))</f>
        <v>RELATED ELEMENT(S): [UNDUPLICATED HEADCOUNT], [UNDUPLICATED HEADCOUNT - Credit]</v>
      </c>
      <c r="M394" t="s">
        <v>23</v>
      </c>
      <c r="P394" t="s">
        <v>24</v>
      </c>
      <c r="S394" s="89"/>
    </row>
    <row r="395" spans="1:19" ht="60" x14ac:dyDescent="0.25">
      <c r="A395" s="84">
        <v>387</v>
      </c>
      <c r="B395" s="3" t="s">
        <v>411</v>
      </c>
      <c r="C395" s="78" t="str">
        <f>IF(IFERROR(VLOOKUP('Unified Metrics'!B395,Table1[],1,FALSE),"")="","","X")</f>
        <v/>
      </c>
      <c r="D395" s="78" t="str">
        <f>IF(IFERROR(VLOOKUP('Unified Metrics'!B395,Table2[],1,FALSE),"")="","","X")</f>
        <v/>
      </c>
      <c r="E395" s="78" t="str">
        <f>IF(IFERROR(VLOOKUP('Unified Metrics'!B395,Table3[],1,FALSE),"")="","","X")</f>
        <v/>
      </c>
      <c r="F395" s="78" t="str">
        <f>IF(IFERROR(VLOOKUP('Unified Metrics'!B395,Table4[],1,FALSE),"")="","","X")</f>
        <v>X</v>
      </c>
      <c r="G395" s="78" t="str">
        <f>IF(IFERROR(VLOOKUP('Unified Metrics'!B395,Table5[],1,FALSE),"")="","","X")</f>
        <v/>
      </c>
      <c r="H395" s="5" t="str">
        <f>IF(C395="X",VLOOKUP(B395,Table1[],2,FALSE),IF(D395="X",VLOOKUP(B395,Table2[],2,FALSE),IF(E395="X",VLOOKUP(B395,Table3[],2,FALSE),IF(F395="X",VLOOKUP(B395,Table4[],2,FALSE),VLOOKUP(B395,Table5[],2,FALSE)))))</f>
        <v>The number of class sections selected, collapsing cross-listed and stacked sections.</v>
      </c>
      <c r="I395" s="5" t="str">
        <f>IF($C395="X",VLOOKUP($B395,Table1[],3,FALSE),IF($D395="X",VLOOKUP($B395,Table2[],3,FALSE),IF($E395="X",VLOOKUP($B395,Table3[],3,FALSE),IF($F395="X",VLOOKUP($B395,Table4[],3,FALSE),VLOOKUP($B395,Table5[],3,FALSE)))))</f>
        <v>Total Class Sections = Count of non-crosslisted and non-stacked class sections selected</v>
      </c>
      <c r="J395" s="5" t="str">
        <f>IF($C395="X",VLOOKUP($B395,Table1[],4,FALSE),IF($D395="X",VLOOKUP($B395,Table2[],4,FALSE),IF($E395="X",VLOOKUP($B395,Table3[],4,FALSE),IF($F395="X",VLOOKUP($B395,Table4[],4,FALSE),VLOOKUP($B395,Table5[],4,FALSE)))))</f>
        <v>[N/A]</v>
      </c>
      <c r="K395" s="5" t="str">
        <f>IF($C395="X",VLOOKUP($B395,Table1[],5,FALSE),IF($D395="X",VLOOKUP($B395,Table2[],5,FALSE),IF($E395="X",VLOOKUP($B395,Table3[],5,FALSE),IF($F395="X",VLOOKUP($B395,Table4[],5,FALSE),VLOOKUP($B395,Table5[],5,FALSE)))))</f>
        <v>[N/A]</v>
      </c>
      <c r="L395" s="5" t="str">
        <f>IF($C395="X",VLOOKUP($B395,Table1[],6,FALSE),IF($D395="X",VLOOKUP($B395,Table2[],6,FALSE),IF($E395="X",VLOOKUP($B395,Table3[],6,FALSE),IF($F395="X",VLOOKUP($B395,Table4[],6,FALSE),VLOOKUP($B395,Table5[],6,FALSE)))))</f>
        <v>[N/A]</v>
      </c>
      <c r="M395" t="s">
        <v>23</v>
      </c>
      <c r="P395" t="s">
        <v>24</v>
      </c>
      <c r="S395" s="89"/>
    </row>
    <row r="396" spans="1:19" ht="30" x14ac:dyDescent="0.25">
      <c r="A396" s="84">
        <v>388</v>
      </c>
      <c r="B396" s="3" t="s">
        <v>412</v>
      </c>
      <c r="C396" s="78" t="str">
        <f>IF(IFERROR(VLOOKUP('Unified Metrics'!B396,Table1[],1,FALSE),"")="","","X")</f>
        <v/>
      </c>
      <c r="D396" s="78" t="str">
        <f>IF(IFERROR(VLOOKUP('Unified Metrics'!B396,Table2[],1,FALSE),"")="","","X")</f>
        <v/>
      </c>
      <c r="E396" s="78" t="str">
        <f>IF(IFERROR(VLOOKUP('Unified Metrics'!B396,Table3[],1,FALSE),"")="","","X")</f>
        <v/>
      </c>
      <c r="F396" s="78" t="str">
        <f>IF(IFERROR(VLOOKUP('Unified Metrics'!B396,Table4[],1,FALSE),"")="","","X")</f>
        <v>X</v>
      </c>
      <c r="G396" s="78" t="str">
        <f>IF(IFERROR(VLOOKUP('Unified Metrics'!B396,Table5[],1,FALSE),"")="","","X")</f>
        <v/>
      </c>
      <c r="H396" s="5" t="str">
        <f>IF(C396="X",VLOOKUP(B396,Table1[],2,FALSE),IF(D396="X",VLOOKUP(B396,Table2[],2,FALSE),IF(E396="X",VLOOKUP(B396,Table3[],2,FALSE),IF(F396="X",VLOOKUP(B396,Table4[],2,FALSE),VLOOKUP(B396,Table5[],2,FALSE)))))</f>
        <v>A count of students waitlisted for a given course section as of a specified day.</v>
      </c>
      <c r="I396" s="5" t="str">
        <f>IF($C396="X",VLOOKUP($B396,Table1[],3,FALSE),IF($D396="X",VLOOKUP($B396,Table2[],3,FALSE),IF($E396="X",VLOOKUP($B396,Table3[],3,FALSE),IF($F396="X",VLOOKUP($B396,Table4[],3,FALSE),VLOOKUP($B396,Table5[],3,FALSE)))))</f>
        <v>[N/A]</v>
      </c>
      <c r="J396" s="5" t="str">
        <f>IF($C396="X",VLOOKUP($B396,Table1[],4,FALSE),IF($D396="X",VLOOKUP($B396,Table2[],4,FALSE),IF($E396="X",VLOOKUP($B396,Table3[],4,FALSE),IF($F396="X",VLOOKUP($B396,Table4[],4,FALSE),VLOOKUP($B396,Table5[],4,FALSE)))))</f>
        <v>[N/A]</v>
      </c>
      <c r="K396" s="5" t="str">
        <f>IF($C396="X",VLOOKUP($B396,Table1[],5,FALSE),IF($D396="X",VLOOKUP($B396,Table2[],5,FALSE),IF($E396="X",VLOOKUP($B396,Table3[],5,FALSE),IF($F396="X",VLOOKUP($B396,Table4[],5,FALSE),VLOOKUP($B396,Table5[],5,FALSE)))))</f>
        <v>[N/A]</v>
      </c>
      <c r="L396" s="5" t="str">
        <f>IF($C396="X",VLOOKUP($B396,Table1[],6,FALSE),IF($D396="X",VLOOKUP($B396,Table2[],6,FALSE),IF($E396="X",VLOOKUP($B396,Table3[],6,FALSE),IF($F396="X",VLOOKUP($B396,Table4[],6,FALSE),VLOOKUP($B396,Table5[],6,FALSE)))))</f>
        <v>[N/A]</v>
      </c>
      <c r="M396" t="s">
        <v>23</v>
      </c>
      <c r="P396" t="s">
        <v>24</v>
      </c>
      <c r="S396" s="89"/>
    </row>
    <row r="397" spans="1:19" x14ac:dyDescent="0.25">
      <c r="A397" s="84">
        <v>389</v>
      </c>
      <c r="B397" s="3" t="s">
        <v>413</v>
      </c>
      <c r="C397" s="78" t="str">
        <f>IF(IFERROR(VLOOKUP('Unified Metrics'!B397,Table1[],1,FALSE),"")="","","X")</f>
        <v/>
      </c>
      <c r="D397" s="78" t="str">
        <f>IF(IFERROR(VLOOKUP('Unified Metrics'!B397,Table2[],1,FALSE),"")="","","X")</f>
        <v/>
      </c>
      <c r="E397" s="78" t="str">
        <f>IF(IFERROR(VLOOKUP('Unified Metrics'!B397,Table3[],1,FALSE),"")="","","X")</f>
        <v/>
      </c>
      <c r="F397" s="78" t="str">
        <f>IF(IFERROR(VLOOKUP('Unified Metrics'!B397,Table4[],1,FALSE),"")="","","X")</f>
        <v>X</v>
      </c>
      <c r="G397" s="78" t="str">
        <f>IF(IFERROR(VLOOKUP('Unified Metrics'!B397,Table5[],1,FALSE),"")="","","X")</f>
        <v/>
      </c>
      <c r="H397" s="5" t="str">
        <f>IF(C397="X",VLOOKUP(B397,Table1[],2,FALSE),IF(D397="X",VLOOKUP(B397,Table2[],2,FALSE),IF(E397="X",VLOOKUP(B397,Table3[],2,FALSE),IF(F397="X",VLOOKUP(B397,Table4[],2,FALSE),VLOOKUP(B397,Table5[],2,FALSE)))))</f>
        <v>The number of students waitlisted in a class.</v>
      </c>
      <c r="I397" s="5" t="str">
        <f>IF($C397="X",VLOOKUP($B397,Table1[],3,FALSE),IF($D397="X",VLOOKUP($B397,Table2[],3,FALSE),IF($E397="X",VLOOKUP($B397,Table3[],3,FALSE),IF($F397="X",VLOOKUP($B397,Table4[],3,FALSE),VLOOKUP($B397,Table5[],3,FALSE)))))</f>
        <v>[N/A]</v>
      </c>
      <c r="J397" s="5" t="str">
        <f>IF($C397="X",VLOOKUP($B397,Table1[],4,FALSE),IF($D397="X",VLOOKUP($B397,Table2[],4,FALSE),IF($E397="X",VLOOKUP($B397,Table3[],4,FALSE),IF($F397="X",VLOOKUP($B397,Table4[],4,FALSE),VLOOKUP($B397,Table5[],4,FALSE)))))</f>
        <v>[N/A]</v>
      </c>
      <c r="K397" s="5" t="str">
        <f>IF($C397="X",VLOOKUP($B397,Table1[],5,FALSE),IF($D397="X",VLOOKUP($B397,Table2[],5,FALSE),IF($E397="X",VLOOKUP($B397,Table3[],5,FALSE),IF($F397="X",VLOOKUP($B397,Table4[],5,FALSE),VLOOKUP($B397,Table5[],5,FALSE)))))</f>
        <v>[N/A]</v>
      </c>
      <c r="L397" s="5" t="str">
        <f>IF($C397="X",VLOOKUP($B397,Table1[],6,FALSE),IF($D397="X",VLOOKUP($B397,Table2[],6,FALSE),IF($E397="X",VLOOKUP($B397,Table3[],6,FALSE),IF($F397="X",VLOOKUP($B397,Table4[],6,FALSE),VLOOKUP($B397,Table5[],6,FALSE)))))</f>
        <v>[N/A]</v>
      </c>
      <c r="M397" t="s">
        <v>23</v>
      </c>
      <c r="P397" t="s">
        <v>24</v>
      </c>
      <c r="S397" s="89"/>
    </row>
    <row r="398" spans="1:19" ht="60" x14ac:dyDescent="0.25">
      <c r="A398" s="84">
        <v>390</v>
      </c>
      <c r="B398" s="3" t="s">
        <v>414</v>
      </c>
      <c r="C398" s="78" t="str">
        <f>IF(IFERROR(VLOOKUP('Unified Metrics'!B398,Table1[],1,FALSE),"")="","","X")</f>
        <v/>
      </c>
      <c r="D398" s="78" t="str">
        <f>IF(IFERROR(VLOOKUP('Unified Metrics'!B398,Table2[],1,FALSE),"")="","","X")</f>
        <v/>
      </c>
      <c r="E398" s="78" t="str">
        <f>IF(IFERROR(VLOOKUP('Unified Metrics'!B398,Table3[],1,FALSE),"")="","","X")</f>
        <v>X</v>
      </c>
      <c r="F398" s="78" t="str">
        <f>IF(IFERROR(VLOOKUP('Unified Metrics'!B398,Table4[],1,FALSE),"")="","","X")</f>
        <v>X</v>
      </c>
      <c r="G398" s="78" t="str">
        <f>IF(IFERROR(VLOOKUP('Unified Metrics'!B398,Table5[],1,FALSE),"")="","","X")</f>
        <v/>
      </c>
      <c r="H398" s="5" t="str">
        <f>IF(C398="X",VLOOKUP(B398,Table1[],2,FALSE),IF(D398="X",VLOOKUP(B398,Table2[],2,FALSE),IF(E398="X",VLOOKUP(B398,Table3[],2,FALSE),IF(F398="X",VLOOKUP(B398,Table4[],2,FALSE),VLOOKUP(B398,Table5[],2,FALSE)))))</f>
        <v>A class will be tagged as a weekday if the meeting arrangement contains M, TU, W, TH, F.  A class will be tagged as a weekend if the meeting arrangement contains a SA or SU</v>
      </c>
      <c r="I398" s="5" t="str">
        <f>IF($C398="X",VLOOKUP($B398,Table1[],3,FALSE),IF($D398="X",VLOOKUP($B398,Table2[],3,FALSE),IF($E398="X",VLOOKUP($B398,Table3[],3,FALSE),IF($F398="X",VLOOKUP($B398,Table4[],3,FALSE),VLOOKUP($B398,Table5[],3,FALSE)))))</f>
        <v>[N/A]</v>
      </c>
      <c r="J398" s="5" t="str">
        <f>IF($C398="X",VLOOKUP($B398,Table1[],4,FALSE),IF($D398="X",VLOOKUP($B398,Table2[],4,FALSE),IF($E398="X",VLOOKUP($B398,Table3[],4,FALSE),IF($F398="X",VLOOKUP($B398,Table4[],4,FALSE),VLOOKUP($B398,Table5[],4,FALSE)))))</f>
        <v xml:space="preserve">     • Weekday
     • Weekend</v>
      </c>
      <c r="K398" s="5" t="str">
        <f>IF($C398="X",VLOOKUP($B398,Table1[],5,FALSE),IF($D398="X",VLOOKUP($B398,Table2[],5,FALSE),IF($E398="X",VLOOKUP($B398,Table3[],5,FALSE),IF($F398="X",VLOOKUP($B398,Table4[],5,FALSE),VLOOKUP($B398,Table5[],5,FALSE)))))</f>
        <v>[N/A]</v>
      </c>
      <c r="L398" s="5" t="str">
        <f>IF($C398="X",VLOOKUP($B398,Table1[],6,FALSE),IF($D398="X",VLOOKUP($B398,Table2[],6,FALSE),IF($E398="X",VLOOKUP($B398,Table3[],6,FALSE),IF($F398="X",VLOOKUP($B398,Table4[],6,FALSE),VLOOKUP($B398,Table5[],6,FALSE)))))</f>
        <v>[Day/Night]</v>
      </c>
      <c r="M398" t="s">
        <v>23</v>
      </c>
      <c r="P398" t="s">
        <v>24</v>
      </c>
      <c r="S398" s="89"/>
    </row>
    <row r="399" spans="1:19" ht="30" x14ac:dyDescent="0.25">
      <c r="A399" s="84">
        <v>391</v>
      </c>
      <c r="B399" s="3" t="s">
        <v>415</v>
      </c>
      <c r="C399" s="78" t="str">
        <f>IF(IFERROR(VLOOKUP('Unified Metrics'!B399,Table1[],1,FALSE),"")="","","X")</f>
        <v/>
      </c>
      <c r="D399" s="78" t="str">
        <f>IF(IFERROR(VLOOKUP('Unified Metrics'!B399,Table2[],1,FALSE),"")="","","X")</f>
        <v/>
      </c>
      <c r="E399" s="78" t="str">
        <f>IF(IFERROR(VLOOKUP('Unified Metrics'!B399,Table3[],1,FALSE),"")="","","X")</f>
        <v>X</v>
      </c>
      <c r="F399" s="78" t="str">
        <f>IF(IFERROR(VLOOKUP('Unified Metrics'!B399,Table4[],1,FALSE),"")="","","X")</f>
        <v>X</v>
      </c>
      <c r="G399" s="78" t="str">
        <f>IF(IFERROR(VLOOKUP('Unified Metrics'!B399,Table5[],1,FALSE),"")="","","X")</f>
        <v/>
      </c>
      <c r="H399" s="5" t="str">
        <f>IF(C399="X",VLOOKUP(B399,Table1[],2,FALSE),IF(D399="X",VLOOKUP(B399,Table2[],2,FALSE),IF(E399="X",VLOOKUP(B399,Table3[],2,FALSE),IF(F399="X",VLOOKUP(B399,Table4[],2,FALSE),VLOOKUP(B399,Table5[],2,FALSE)))))</f>
        <v>The number of weeks over which a given course section will meet.</v>
      </c>
      <c r="I399" s="5" t="str">
        <f>IF($C399="X",VLOOKUP($B399,Table1[],3,FALSE),IF($D399="X",VLOOKUP($B399,Table2[],3,FALSE),IF($E399="X",VLOOKUP($B399,Table3[],3,FALSE),IF($F399="X",VLOOKUP($B399,Table4[],3,FALSE),VLOOKUP($B399,Table5[],3,FALSE)))))</f>
        <v>[N/A]</v>
      </c>
      <c r="J399" s="5" t="str">
        <f>IF($C399="X",VLOOKUP($B399,Table1[],4,FALSE),IF($D399="X",VLOOKUP($B399,Table2[],4,FALSE),IF($E399="X",VLOOKUP($B399,Table3[],4,FALSE),IF($F399="X",VLOOKUP($B399,Table4[],4,FALSE),VLOOKUP($B399,Table5[],4,FALSE)))))</f>
        <v>[N/A]</v>
      </c>
      <c r="K399" s="5" t="str">
        <f>IF($C399="X",VLOOKUP($B399,Table1[],5,FALSE),IF($D399="X",VLOOKUP($B399,Table2[],5,FALSE),IF($E399="X",VLOOKUP($B399,Table3[],5,FALSE),IF($F399="X",VLOOKUP($B399,Table4[],5,FALSE),VLOOKUP($B399,Table5[],5,FALSE)))))</f>
        <v>[N/A]</v>
      </c>
      <c r="L399" s="5" t="str">
        <f>IF($C399="X",VLOOKUP($B399,Table1[],6,FALSE),IF($D399="X",VLOOKUP($B399,Table2[],6,FALSE),IF($E399="X",VLOOKUP($B399,Table3[],6,FALSE),IF($F399="X",VLOOKUP($B399,Table4[],6,FALSE),VLOOKUP($B399,Table5[],6,FALSE)))))</f>
        <v>[N/A]</v>
      </c>
      <c r="M399" t="s">
        <v>23</v>
      </c>
      <c r="P399" t="s">
        <v>24</v>
      </c>
      <c r="S399" s="89"/>
    </row>
    <row r="400" spans="1:19" ht="105" x14ac:dyDescent="0.25">
      <c r="A400" s="84">
        <v>392</v>
      </c>
      <c r="B400" s="3" t="s">
        <v>416</v>
      </c>
      <c r="C400" s="78" t="str">
        <f>IF(IFERROR(VLOOKUP('Unified Metrics'!B400,Table1[],1,FALSE),"")="","","X")</f>
        <v/>
      </c>
      <c r="D400" s="78" t="str">
        <f>IF(IFERROR(VLOOKUP('Unified Metrics'!B400,Table2[],1,FALSE),"")="","","X")</f>
        <v/>
      </c>
      <c r="E400" s="78" t="str">
        <f>IF(IFERROR(VLOOKUP('Unified Metrics'!B400,Table3[],1,FALSE),"")="","","X")</f>
        <v/>
      </c>
      <c r="F400" s="78" t="str">
        <f>IF(IFERROR(VLOOKUP('Unified Metrics'!B400,Table4[],1,FALSE),"")="","","X")</f>
        <v>X</v>
      </c>
      <c r="G400" s="78" t="str">
        <f>IF(IFERROR(VLOOKUP('Unified Metrics'!B400,Table5[],1,FALSE),"")="","","X")</f>
        <v/>
      </c>
      <c r="H400" s="5" t="str">
        <f>IF(C400="X",VLOOKUP(B400,Table1[],2,FALSE),IF(D400="X",VLOOKUP(B400,Table2[],2,FALSE),IF(E400="X",VLOOKUP(B400,Table3[],2,FALSE),IF(F400="X",VLOOKUP(B400,Table4[],2,FALSE),VLOOKUP(B400,Table5[],2,FALSE)))))</f>
        <v>Percent of total students withdrawing from a class before the end of the term resulting in a grades W, EW, and MW. A withdraw designation is recorded on a students permanent academic record or transcript, but is not used toward the calculation of a students grade point average.</v>
      </c>
      <c r="I400" s="5" t="str">
        <f>IF($C400="X",VLOOKUP($B400,Table1[],3,FALSE),IF($D400="X",VLOOKUP($B400,Table2[],3,FALSE),IF($E400="X",VLOOKUP($B400,Table3[],3,FALSE),IF($F400="X",VLOOKUP($B400,Table4[],3,FALSE),VLOOKUP($B400,Table5[],3,FALSE)))))</f>
        <v>Class Withdrawal Rate = Total Class Withdrawals / Sum of students registered as of census date</v>
      </c>
      <c r="J400" s="5" t="str">
        <f>IF($C400="X",VLOOKUP($B400,Table1[],4,FALSE),IF($D400="X",VLOOKUP($B400,Table2[],4,FALSE),IF($E400="X",VLOOKUP($B400,Table3[],4,FALSE),IF($F400="X",VLOOKUP($B400,Table4[],4,FALSE),VLOOKUP($B400,Table5[],4,FALSE)))))</f>
        <v>[N/A]</v>
      </c>
      <c r="K400" s="5" t="str">
        <f>IF($C400="X",VLOOKUP($B400,Table1[],5,FALSE),IF($D400="X",VLOOKUP($B400,Table2[],5,FALSE),IF($E400="X",VLOOKUP($B400,Table3[],5,FALSE),IF($F400="X",VLOOKUP($B400,Table4[],5,FALSE),VLOOKUP($B400,Table5[],5,FALSE)))))</f>
        <v>NOTES ON USING THIS ELEMENT: This is currently identical to [PERCENT GRADE W] in the Class Sections reporting area. This calculation does not count FW and SFW grades as withdrawals as these are "Fail" grades.</v>
      </c>
      <c r="L400" s="5" t="str">
        <f>IF($C400="X",VLOOKUP($B400,Table1[],6,FALSE),IF($D400="X",VLOOKUP($B400,Table2[],6,FALSE),IF($E400="X",VLOOKUP($B400,Table3[],6,FALSE),IF($F400="X",VLOOKUP($B400,Table4[],6,FALSE),VLOOKUP($B400,Table5[],6,FALSE)))))</f>
        <v>[N/A]</v>
      </c>
      <c r="M400" t="s">
        <v>23</v>
      </c>
      <c r="P400" t="s">
        <v>24</v>
      </c>
      <c r="S400" s="89"/>
    </row>
    <row r="401" spans="1:19" ht="45" x14ac:dyDescent="0.25">
      <c r="A401" s="84">
        <v>393</v>
      </c>
      <c r="B401" s="3" t="s">
        <v>417</v>
      </c>
      <c r="C401" s="78" t="str">
        <f>IF(IFERROR(VLOOKUP('Unified Metrics'!B401,Table1[],1,FALSE),"")="","","X")</f>
        <v/>
      </c>
      <c r="D401" s="78" t="str">
        <f>IF(IFERROR(VLOOKUP('Unified Metrics'!B401,Table2[],1,FALSE),"")="","","X")</f>
        <v/>
      </c>
      <c r="E401" s="78" t="str">
        <f>IF(IFERROR(VLOOKUP('Unified Metrics'!B401,Table3[],1,FALSE),"")="","","X")</f>
        <v/>
      </c>
      <c r="F401" s="78" t="str">
        <f>IF(IFERROR(VLOOKUP('Unified Metrics'!B401,Table4[],1,FALSE),"")="","","X")</f>
        <v>X</v>
      </c>
      <c r="G401" s="78" t="str">
        <f>IF(IFERROR(VLOOKUP('Unified Metrics'!B401,Table5[],1,FALSE),"")="","","X")</f>
        <v/>
      </c>
      <c r="H401" s="5" t="str">
        <f>IF(C401="X",VLOOKUP(B401,Table1[],2,FALSE),IF(D401="X",VLOOKUP(B401,Table2[],2,FALSE),IF(E401="X",VLOOKUP(B401,Table3[],2,FALSE),IF(F401="X",VLOOKUP(B401,Table4[],2,FALSE),VLOOKUP(B401,Table5[],2,FALSE)))))</f>
        <v>Weekly Student Contact Hours divided by Full-Time Equivalent Faculty</v>
      </c>
      <c r="I401" s="5" t="str">
        <f>IF($C401="X",VLOOKUP($B401,Table1[],3,FALSE),IF($D401="X",VLOOKUP($B401,Table2[],3,FALSE),IF($E401="X",VLOOKUP($B401,Table3[],3,FALSE),IF($F401="X",VLOOKUP($B401,Table4[],3,FALSE),VLOOKUP($B401,Table5[],3,FALSE)))))</f>
        <v>WSCH/FTEF = Weekly Student Contact Hours / Full Time Equivalent Faculty.</v>
      </c>
      <c r="J401" s="5" t="str">
        <f>IF($C401="X",VLOOKUP($B401,Table1[],4,FALSE),IF($D401="X",VLOOKUP($B401,Table2[],4,FALSE),IF($E401="X",VLOOKUP($B401,Table3[],4,FALSE),IF($F401="X",VLOOKUP($B401,Table4[],4,FALSE),VLOOKUP($B401,Table5[],4,FALSE)))))</f>
        <v>[N/A]</v>
      </c>
      <c r="K401" s="5" t="str">
        <f>IF($C401="X",VLOOKUP($B401,Table1[],5,FALSE),IF($D401="X",VLOOKUP($B401,Table2[],5,FALSE),IF($E401="X",VLOOKUP($B401,Table3[],5,FALSE),IF($F401="X",VLOOKUP($B401,Table4[],5,FALSE),VLOOKUP($B401,Table5[],5,FALSE)))))</f>
        <v>[N/A]</v>
      </c>
      <c r="L401" s="5" t="str">
        <f>IF($C401="X",VLOOKUP($B401,Table1[],6,FALSE),IF($D401="X",VLOOKUP($B401,Table2[],6,FALSE),IF($E401="X",VLOOKUP($B401,Table3[],6,FALSE),IF($F401="X",VLOOKUP($B401,Table4[],6,FALSE),VLOOKUP($B401,Table5[],6,FALSE)))))</f>
        <v>Related Elements: [DSCH/FTEF], [PA/FTEF], [IW/FTEF]</v>
      </c>
      <c r="M401" t="s">
        <v>23</v>
      </c>
      <c r="P401" t="s">
        <v>24</v>
      </c>
      <c r="S401" s="89"/>
    </row>
    <row r="402" spans="1:19" ht="30" x14ac:dyDescent="0.25">
      <c r="A402" s="84">
        <v>394</v>
      </c>
      <c r="B402" s="3" t="s">
        <v>418</v>
      </c>
      <c r="C402" s="78" t="str">
        <f>IF(IFERROR(VLOOKUP('Unified Metrics'!B402,Table1[],1,FALSE),"")="","","X")</f>
        <v/>
      </c>
      <c r="D402" s="78" t="str">
        <f>IF(IFERROR(VLOOKUP('Unified Metrics'!B402,Table2[],1,FALSE),"")="","","X")</f>
        <v/>
      </c>
      <c r="E402" s="78" t="str">
        <f>IF(IFERROR(VLOOKUP('Unified Metrics'!B402,Table3[],1,FALSE),"")="","","X")</f>
        <v/>
      </c>
      <c r="F402" s="78" t="str">
        <f>IF(IFERROR(VLOOKUP('Unified Metrics'!B402,Table4[],1,FALSE),"")="","","X")</f>
        <v>X</v>
      </c>
      <c r="G402" s="78" t="str">
        <f>IF(IFERROR(VLOOKUP('Unified Metrics'!B402,Table5[],1,FALSE),"")="","","X")</f>
        <v/>
      </c>
      <c r="H402" s="5" t="str">
        <f>IF(C402="X",VLOOKUP(B402,Table1[],2,FALSE),IF(D402="X",VLOOKUP(B402,Table2[],2,FALSE),IF(E402="X",VLOOKUP(B402,Table3[],2,FALSE),IF(F402="X",VLOOKUP(B402,Table4[],2,FALSE),VLOOKUP(B402,Table5[],2,FALSE)))))</f>
        <v>Crosslisting order.  Primary section with load will be assigned a value of "1".</v>
      </c>
      <c r="I402" s="5" t="str">
        <f>IF($C402="X",VLOOKUP($B402,Table1[],3,FALSE),IF($D402="X",VLOOKUP($B402,Table2[],3,FALSE),IF($E402="X",VLOOKUP($B402,Table3[],3,FALSE),IF($F402="X",VLOOKUP($B402,Table4[],3,FALSE),VLOOKUP($B402,Table5[],3,FALSE)))))</f>
        <v>[N/A]</v>
      </c>
      <c r="J402" s="5" t="str">
        <f>IF($C402="X",VLOOKUP($B402,Table1[],4,FALSE),IF($D402="X",VLOOKUP($B402,Table2[],4,FALSE),IF($E402="X",VLOOKUP($B402,Table3[],4,FALSE),IF($F402="X",VLOOKUP($B402,Table4[],4,FALSE),VLOOKUP($B402,Table5[],4,FALSE)))))</f>
        <v>[N/A]</v>
      </c>
      <c r="K402" s="5" t="str">
        <f>IF($C402="X",VLOOKUP($B402,Table1[],5,FALSE),IF($D402="X",VLOOKUP($B402,Table2[],5,FALSE),IF($E402="X",VLOOKUP($B402,Table3[],5,FALSE),IF($F402="X",VLOOKUP($B402,Table4[],5,FALSE),VLOOKUP($B402,Table5[],5,FALSE)))))</f>
        <v>[N/A]</v>
      </c>
      <c r="L402" s="5" t="str">
        <f>IF($C402="X",VLOOKUP($B402,Table1[],6,FALSE),IF($D402="X",VLOOKUP($B402,Table2[],6,FALSE),IF($E402="X",VLOOKUP($B402,Table3[],6,FALSE),IF($F402="X",VLOOKUP($B402,Table4[],6,FALSE),VLOOKUP($B402,Table5[],6,FALSE)))))</f>
        <v>[N/A]</v>
      </c>
      <c r="M402" t="s">
        <v>23</v>
      </c>
      <c r="P402" t="s">
        <v>24</v>
      </c>
      <c r="S402" s="89"/>
    </row>
  </sheetData>
  <autoFilter ref="A8:L402" xr:uid="{00000000-0009-0000-0000-000000000000}">
    <sortState xmlns:xlrd2="http://schemas.microsoft.com/office/spreadsheetml/2017/richdata2" ref="A9:L402">
      <sortCondition ref="B8:B402"/>
    </sortState>
  </autoFilter>
  <sortState xmlns:xlrd2="http://schemas.microsoft.com/office/spreadsheetml/2017/richdata2" ref="B9:L341">
    <sortCondition ref="B9:B341"/>
  </sortState>
  <mergeCells count="7">
    <mergeCell ref="A2:L2"/>
    <mergeCell ref="A3:L3"/>
    <mergeCell ref="M7:O7"/>
    <mergeCell ref="Q7:R7"/>
    <mergeCell ref="S7:V7"/>
    <mergeCell ref="A5:L5"/>
    <mergeCell ref="A6:L6"/>
  </mergeCells>
  <conditionalFormatting sqref="H9:L402">
    <cfRule type="cellIs" dxfId="10" priority="1" operator="equal">
      <formula>"TBD"</formula>
    </cfRule>
  </conditionalFormatting>
  <pageMargins left="0.25" right="0.25" top="0.75" bottom="0.75" header="0.3" footer="0.3"/>
  <pageSetup paperSize="142" scale="84" fitToHeight="0" orientation="landscape" horizontalDpi="1200" verticalDpi="1200" r:id="rId1"/>
  <headerFooter>
    <oddFooter>&amp;L&amp;"-,Bold"Rancho Santiago Community College District&amp;R&amp;"-,Bold"Page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A114"/>
  <sheetViews>
    <sheetView zoomScale="85" zoomScaleNormal="85" workbookViewId="0">
      <pane xSplit="1" ySplit="1" topLeftCell="H2" activePane="bottomRight" state="frozen"/>
      <selection pane="topRight"/>
      <selection pane="bottomLeft"/>
      <selection pane="bottomRight" activeCell="A2" sqref="A2"/>
    </sheetView>
  </sheetViews>
  <sheetFormatPr defaultColWidth="9.140625" defaultRowHeight="15" x14ac:dyDescent="0.25"/>
  <cols>
    <col min="1" max="1" width="51.42578125" style="1" customWidth="1"/>
    <col min="2" max="2" width="48.7109375" style="2" customWidth="1"/>
    <col min="3" max="3" width="26.85546875" style="2" customWidth="1"/>
    <col min="4" max="4" width="40.140625" style="2" customWidth="1"/>
    <col min="5" max="5" width="31.5703125" style="2" customWidth="1"/>
    <col min="6" max="6" width="25.140625" style="2" customWidth="1"/>
    <col min="7" max="7" width="38.85546875" style="2" customWidth="1"/>
    <col min="8" max="8" width="24.5703125" style="1" customWidth="1"/>
    <col min="9" max="9" width="14.42578125" style="1" customWidth="1"/>
    <col min="10" max="10" width="20" style="1" customWidth="1"/>
    <col min="11" max="16384" width="9.140625" style="1"/>
  </cols>
  <sheetData>
    <row r="1" spans="1:10" ht="31.5" customHeight="1" x14ac:dyDescent="0.25">
      <c r="A1" s="50" t="s">
        <v>8</v>
      </c>
      <c r="B1" s="51" t="s">
        <v>14</v>
      </c>
      <c r="C1" s="51" t="s">
        <v>15</v>
      </c>
      <c r="D1" s="51" t="s">
        <v>16</v>
      </c>
      <c r="E1" s="51" t="s">
        <v>17</v>
      </c>
      <c r="F1" s="51" t="s">
        <v>18</v>
      </c>
      <c r="G1" s="51" t="s">
        <v>419</v>
      </c>
      <c r="H1" s="51" t="s">
        <v>420</v>
      </c>
      <c r="I1" s="51" t="s">
        <v>421</v>
      </c>
      <c r="J1" s="52" t="s">
        <v>422</v>
      </c>
    </row>
    <row r="2" spans="1:10" ht="30" x14ac:dyDescent="0.25">
      <c r="A2" s="38" t="s">
        <v>36</v>
      </c>
      <c r="B2" s="5" t="s">
        <v>423</v>
      </c>
      <c r="C2" s="5" t="s">
        <v>424</v>
      </c>
      <c r="D2" s="5" t="s">
        <v>424</v>
      </c>
      <c r="E2" s="5" t="s">
        <v>424</v>
      </c>
      <c r="F2" s="5" t="s">
        <v>424</v>
      </c>
      <c r="G2" s="5" t="s">
        <v>424</v>
      </c>
      <c r="H2" s="3" t="s">
        <v>425</v>
      </c>
      <c r="I2" s="4" t="s">
        <v>426</v>
      </c>
      <c r="J2" s="44"/>
    </row>
    <row r="3" spans="1:10" ht="133.5" customHeight="1" x14ac:dyDescent="0.25">
      <c r="A3" s="43" t="s">
        <v>39</v>
      </c>
      <c r="B3" s="5" t="s">
        <v>427</v>
      </c>
      <c r="C3" s="5" t="s">
        <v>424</v>
      </c>
      <c r="D3" s="5" t="s">
        <v>428</v>
      </c>
      <c r="E3" s="5" t="s">
        <v>424</v>
      </c>
      <c r="F3" s="5" t="s">
        <v>424</v>
      </c>
      <c r="G3" s="5" t="s">
        <v>424</v>
      </c>
      <c r="H3" s="5" t="s">
        <v>425</v>
      </c>
      <c r="I3" s="5" t="s">
        <v>426</v>
      </c>
      <c r="J3" s="18"/>
    </row>
    <row r="4" spans="1:10" ht="30" x14ac:dyDescent="0.25">
      <c r="A4" s="43" t="s">
        <v>80</v>
      </c>
      <c r="B4" s="5" t="s">
        <v>429</v>
      </c>
      <c r="C4" s="5" t="s">
        <v>424</v>
      </c>
      <c r="D4" s="5" t="s">
        <v>430</v>
      </c>
      <c r="E4" s="5" t="s">
        <v>424</v>
      </c>
      <c r="F4" s="5" t="s">
        <v>424</v>
      </c>
      <c r="G4" s="5" t="s">
        <v>424</v>
      </c>
      <c r="H4" s="5" t="s">
        <v>425</v>
      </c>
      <c r="I4" s="5" t="s">
        <v>426</v>
      </c>
      <c r="J4" s="18"/>
    </row>
    <row r="5" spans="1:10" s="2" customFormat="1" ht="75" x14ac:dyDescent="0.25">
      <c r="A5" s="38" t="s">
        <v>119</v>
      </c>
      <c r="B5" s="5" t="s">
        <v>431</v>
      </c>
      <c r="C5" s="5" t="s">
        <v>432</v>
      </c>
      <c r="D5" s="5" t="s">
        <v>424</v>
      </c>
      <c r="E5" s="5" t="s">
        <v>424</v>
      </c>
      <c r="F5" s="5" t="s">
        <v>433</v>
      </c>
      <c r="G5" s="5" t="s">
        <v>424</v>
      </c>
      <c r="H5" s="3" t="s">
        <v>434</v>
      </c>
      <c r="I5" s="3" t="s">
        <v>426</v>
      </c>
      <c r="J5" s="44"/>
    </row>
    <row r="6" spans="1:10" ht="75" x14ac:dyDescent="0.25">
      <c r="A6" s="38" t="s">
        <v>122</v>
      </c>
      <c r="B6" s="5" t="s">
        <v>435</v>
      </c>
      <c r="C6" s="5" t="s">
        <v>436</v>
      </c>
      <c r="D6" s="5" t="s">
        <v>424</v>
      </c>
      <c r="E6" s="5" t="s">
        <v>424</v>
      </c>
      <c r="F6" s="5" t="s">
        <v>437</v>
      </c>
      <c r="G6" s="5" t="s">
        <v>424</v>
      </c>
      <c r="H6" s="3" t="s">
        <v>434</v>
      </c>
      <c r="I6" s="3" t="s">
        <v>426</v>
      </c>
      <c r="J6" s="44"/>
    </row>
    <row r="7" spans="1:10" ht="30" x14ac:dyDescent="0.25">
      <c r="A7" s="43" t="s">
        <v>124</v>
      </c>
      <c r="B7" s="5" t="s">
        <v>438</v>
      </c>
      <c r="C7" s="6" t="s">
        <v>424</v>
      </c>
      <c r="D7" s="6" t="s">
        <v>424</v>
      </c>
      <c r="E7" s="6" t="s">
        <v>424</v>
      </c>
      <c r="F7" s="6" t="s">
        <v>424</v>
      </c>
      <c r="G7" s="6" t="s">
        <v>424</v>
      </c>
      <c r="H7" s="5" t="s">
        <v>434</v>
      </c>
      <c r="I7" s="5" t="s">
        <v>366</v>
      </c>
      <c r="J7" s="18"/>
    </row>
    <row r="8" spans="1:10" ht="180" x14ac:dyDescent="0.25">
      <c r="A8" s="39" t="s">
        <v>145</v>
      </c>
      <c r="B8" s="6" t="s">
        <v>439</v>
      </c>
      <c r="C8" s="6" t="s">
        <v>424</v>
      </c>
      <c r="D8" s="6" t="s">
        <v>440</v>
      </c>
      <c r="E8" s="6" t="s">
        <v>424</v>
      </c>
      <c r="F8" s="6" t="s">
        <v>424</v>
      </c>
      <c r="G8" s="6" t="s">
        <v>424</v>
      </c>
      <c r="H8" s="6" t="s">
        <v>425</v>
      </c>
      <c r="I8" s="6" t="s">
        <v>426</v>
      </c>
      <c r="J8" s="59"/>
    </row>
    <row r="9" spans="1:10" ht="30" x14ac:dyDescent="0.25">
      <c r="A9" s="43" t="s">
        <v>150</v>
      </c>
      <c r="B9" s="5" t="s">
        <v>441</v>
      </c>
      <c r="C9" s="5" t="s">
        <v>424</v>
      </c>
      <c r="D9" s="5" t="s">
        <v>424</v>
      </c>
      <c r="E9" s="5" t="s">
        <v>424</v>
      </c>
      <c r="F9" s="5" t="s">
        <v>424</v>
      </c>
      <c r="G9" s="5" t="s">
        <v>424</v>
      </c>
      <c r="H9" s="5" t="s">
        <v>425</v>
      </c>
      <c r="I9" s="5" t="s">
        <v>442</v>
      </c>
      <c r="J9" s="18"/>
    </row>
    <row r="10" spans="1:10" ht="45" x14ac:dyDescent="0.25">
      <c r="A10" s="43" t="s">
        <v>151</v>
      </c>
      <c r="B10" s="5" t="s">
        <v>443</v>
      </c>
      <c r="C10" s="5" t="s">
        <v>424</v>
      </c>
      <c r="D10" s="5" t="s">
        <v>444</v>
      </c>
      <c r="E10" s="5" t="s">
        <v>424</v>
      </c>
      <c r="F10" s="5" t="s">
        <v>424</v>
      </c>
      <c r="G10" s="5" t="s">
        <v>424</v>
      </c>
      <c r="H10" s="5" t="s">
        <v>425</v>
      </c>
      <c r="I10" s="5" t="s">
        <v>442</v>
      </c>
      <c r="J10" s="18"/>
    </row>
    <row r="11" spans="1:10" ht="30" x14ac:dyDescent="0.25">
      <c r="A11" s="43" t="s">
        <v>152</v>
      </c>
      <c r="B11" s="5" t="s">
        <v>445</v>
      </c>
      <c r="C11" s="5" t="s">
        <v>424</v>
      </c>
      <c r="D11" s="5" t="s">
        <v>424</v>
      </c>
      <c r="E11" s="5" t="s">
        <v>424</v>
      </c>
      <c r="F11" s="5" t="s">
        <v>424</v>
      </c>
      <c r="G11" s="5" t="s">
        <v>424</v>
      </c>
      <c r="H11" s="5" t="s">
        <v>425</v>
      </c>
      <c r="I11" s="5" t="s">
        <v>442</v>
      </c>
      <c r="J11" s="18"/>
    </row>
    <row r="12" spans="1:10" ht="105" x14ac:dyDescent="0.25">
      <c r="A12" s="38" t="s">
        <v>156</v>
      </c>
      <c r="B12" s="5" t="s">
        <v>446</v>
      </c>
      <c r="C12" s="5" t="s">
        <v>424</v>
      </c>
      <c r="D12" s="5" t="s">
        <v>447</v>
      </c>
      <c r="E12" s="5" t="s">
        <v>424</v>
      </c>
      <c r="F12" s="5" t="s">
        <v>448</v>
      </c>
      <c r="G12" s="5" t="s">
        <v>449</v>
      </c>
      <c r="H12" s="3" t="s">
        <v>425</v>
      </c>
      <c r="I12" s="4" t="s">
        <v>426</v>
      </c>
      <c r="J12" s="44"/>
    </row>
    <row r="13" spans="1:10" ht="75" x14ac:dyDescent="0.25">
      <c r="A13" s="38" t="s">
        <v>157</v>
      </c>
      <c r="B13" s="6" t="s">
        <v>450</v>
      </c>
      <c r="C13" s="5" t="s">
        <v>424</v>
      </c>
      <c r="D13" s="5" t="s">
        <v>447</v>
      </c>
      <c r="E13" s="5" t="s">
        <v>424</v>
      </c>
      <c r="F13" s="5" t="s">
        <v>448</v>
      </c>
      <c r="G13" s="5" t="s">
        <v>424</v>
      </c>
      <c r="H13" s="3" t="s">
        <v>425</v>
      </c>
      <c r="I13" s="4" t="s">
        <v>426</v>
      </c>
      <c r="J13" s="44"/>
    </row>
    <row r="14" spans="1:10" ht="75" x14ac:dyDescent="0.25">
      <c r="A14" s="38" t="s">
        <v>158</v>
      </c>
      <c r="B14" s="5" t="s">
        <v>451</v>
      </c>
      <c r="C14" s="5" t="s">
        <v>424</v>
      </c>
      <c r="D14" s="5" t="s">
        <v>447</v>
      </c>
      <c r="E14" s="5" t="s">
        <v>424</v>
      </c>
      <c r="F14" s="5" t="s">
        <v>448</v>
      </c>
      <c r="G14" s="5" t="s">
        <v>424</v>
      </c>
      <c r="H14" s="3" t="s">
        <v>425</v>
      </c>
      <c r="I14" s="4" t="s">
        <v>426</v>
      </c>
      <c r="J14" s="44"/>
    </row>
    <row r="15" spans="1:10" s="2" customFormat="1" ht="75" x14ac:dyDescent="0.25">
      <c r="A15" s="38" t="s">
        <v>159</v>
      </c>
      <c r="B15" s="5" t="s">
        <v>452</v>
      </c>
      <c r="C15" s="5" t="s">
        <v>424</v>
      </c>
      <c r="D15" s="5" t="s">
        <v>447</v>
      </c>
      <c r="E15" s="5" t="s">
        <v>424</v>
      </c>
      <c r="F15" s="5" t="s">
        <v>448</v>
      </c>
      <c r="G15" s="5" t="s">
        <v>424</v>
      </c>
      <c r="H15" s="3" t="s">
        <v>425</v>
      </c>
      <c r="I15" s="4" t="s">
        <v>426</v>
      </c>
      <c r="J15" s="44"/>
    </row>
    <row r="16" spans="1:10" s="2" customFormat="1" ht="75" x14ac:dyDescent="0.25">
      <c r="A16" s="38" t="s">
        <v>160</v>
      </c>
      <c r="B16" s="6" t="s">
        <v>453</v>
      </c>
      <c r="C16" s="5" t="s">
        <v>424</v>
      </c>
      <c r="D16" s="5" t="s">
        <v>447</v>
      </c>
      <c r="E16" s="5" t="s">
        <v>424</v>
      </c>
      <c r="F16" s="5" t="s">
        <v>448</v>
      </c>
      <c r="G16" s="5" t="s">
        <v>424</v>
      </c>
      <c r="H16" s="3" t="s">
        <v>425</v>
      </c>
      <c r="I16" s="4" t="s">
        <v>426</v>
      </c>
      <c r="J16" s="44"/>
    </row>
    <row r="17" spans="1:10" s="2" customFormat="1" ht="75" x14ac:dyDescent="0.25">
      <c r="A17" s="38" t="s">
        <v>161</v>
      </c>
      <c r="B17" s="5" t="s">
        <v>454</v>
      </c>
      <c r="C17" s="5" t="s">
        <v>424</v>
      </c>
      <c r="D17" s="5" t="s">
        <v>447</v>
      </c>
      <c r="E17" s="5" t="s">
        <v>424</v>
      </c>
      <c r="F17" s="5" t="s">
        <v>448</v>
      </c>
      <c r="G17" s="5" t="s">
        <v>424</v>
      </c>
      <c r="H17" s="3" t="s">
        <v>425</v>
      </c>
      <c r="I17" s="4" t="s">
        <v>426</v>
      </c>
      <c r="J17" s="44"/>
    </row>
    <row r="18" spans="1:10" ht="75" x14ac:dyDescent="0.25">
      <c r="A18" s="38" t="s">
        <v>162</v>
      </c>
      <c r="B18" s="5" t="s">
        <v>455</v>
      </c>
      <c r="C18" s="5" t="s">
        <v>424</v>
      </c>
      <c r="D18" s="5" t="s">
        <v>447</v>
      </c>
      <c r="E18" s="5" t="s">
        <v>424</v>
      </c>
      <c r="F18" s="5" t="s">
        <v>448</v>
      </c>
      <c r="G18" s="5" t="s">
        <v>424</v>
      </c>
      <c r="H18" s="3" t="s">
        <v>425</v>
      </c>
      <c r="I18" s="4" t="s">
        <v>426</v>
      </c>
      <c r="J18" s="44"/>
    </row>
    <row r="19" spans="1:10" ht="75" x14ac:dyDescent="0.25">
      <c r="A19" s="38" t="s">
        <v>163</v>
      </c>
      <c r="B19" s="6" t="s">
        <v>456</v>
      </c>
      <c r="C19" s="5" t="s">
        <v>424</v>
      </c>
      <c r="D19" s="5" t="s">
        <v>447</v>
      </c>
      <c r="E19" s="5" t="s">
        <v>424</v>
      </c>
      <c r="F19" s="5" t="s">
        <v>448</v>
      </c>
      <c r="G19" s="5" t="s">
        <v>424</v>
      </c>
      <c r="H19" s="3" t="s">
        <v>425</v>
      </c>
      <c r="I19" s="4" t="s">
        <v>426</v>
      </c>
      <c r="J19" s="44"/>
    </row>
    <row r="20" spans="1:10" ht="75" x14ac:dyDescent="0.25">
      <c r="A20" s="38" t="s">
        <v>164</v>
      </c>
      <c r="B20" s="5" t="s">
        <v>457</v>
      </c>
      <c r="C20" s="5" t="s">
        <v>424</v>
      </c>
      <c r="D20" s="5" t="s">
        <v>447</v>
      </c>
      <c r="E20" s="5" t="s">
        <v>424</v>
      </c>
      <c r="F20" s="5" t="s">
        <v>448</v>
      </c>
      <c r="G20" s="5" t="s">
        <v>424</v>
      </c>
      <c r="H20" s="3" t="s">
        <v>425</v>
      </c>
      <c r="I20" s="4" t="s">
        <v>426</v>
      </c>
      <c r="J20" s="44"/>
    </row>
    <row r="21" spans="1:10" ht="75" x14ac:dyDescent="0.25">
      <c r="A21" s="38" t="s">
        <v>165</v>
      </c>
      <c r="B21" s="5" t="s">
        <v>458</v>
      </c>
      <c r="C21" s="5" t="s">
        <v>424</v>
      </c>
      <c r="D21" s="5" t="s">
        <v>447</v>
      </c>
      <c r="E21" s="5" t="s">
        <v>424</v>
      </c>
      <c r="F21" s="5" t="s">
        <v>448</v>
      </c>
      <c r="G21" s="5" t="s">
        <v>424</v>
      </c>
      <c r="H21" s="3" t="s">
        <v>425</v>
      </c>
      <c r="I21" s="4" t="s">
        <v>426</v>
      </c>
      <c r="J21" s="44"/>
    </row>
    <row r="22" spans="1:10" ht="75" x14ac:dyDescent="0.25">
      <c r="A22" s="38" t="s">
        <v>166</v>
      </c>
      <c r="B22" s="6" t="s">
        <v>459</v>
      </c>
      <c r="C22" s="5" t="s">
        <v>424</v>
      </c>
      <c r="D22" s="5" t="s">
        <v>447</v>
      </c>
      <c r="E22" s="5" t="s">
        <v>424</v>
      </c>
      <c r="F22" s="5" t="s">
        <v>448</v>
      </c>
      <c r="G22" s="5" t="s">
        <v>424</v>
      </c>
      <c r="H22" s="3" t="s">
        <v>425</v>
      </c>
      <c r="I22" s="4" t="s">
        <v>426</v>
      </c>
      <c r="J22" s="44"/>
    </row>
    <row r="23" spans="1:10" ht="75" x14ac:dyDescent="0.25">
      <c r="A23" s="38" t="s">
        <v>167</v>
      </c>
      <c r="B23" s="5" t="s">
        <v>460</v>
      </c>
      <c r="C23" s="5" t="s">
        <v>424</v>
      </c>
      <c r="D23" s="5" t="s">
        <v>447</v>
      </c>
      <c r="E23" s="5" t="s">
        <v>424</v>
      </c>
      <c r="F23" s="5" t="s">
        <v>448</v>
      </c>
      <c r="G23" s="5" t="s">
        <v>424</v>
      </c>
      <c r="H23" s="3" t="s">
        <v>425</v>
      </c>
      <c r="I23" s="4" t="s">
        <v>426</v>
      </c>
      <c r="J23" s="44"/>
    </row>
    <row r="24" spans="1:10" ht="75" x14ac:dyDescent="0.25">
      <c r="A24" s="38" t="s">
        <v>168</v>
      </c>
      <c r="B24" s="5" t="s">
        <v>461</v>
      </c>
      <c r="C24" s="5" t="s">
        <v>424</v>
      </c>
      <c r="D24" s="5" t="s">
        <v>447</v>
      </c>
      <c r="E24" s="5" t="s">
        <v>424</v>
      </c>
      <c r="F24" s="5" t="s">
        <v>448</v>
      </c>
      <c r="G24" s="5" t="s">
        <v>424</v>
      </c>
      <c r="H24" s="3" t="s">
        <v>425</v>
      </c>
      <c r="I24" s="4" t="s">
        <v>426</v>
      </c>
      <c r="J24" s="44"/>
    </row>
    <row r="25" spans="1:10" ht="75" x14ac:dyDescent="0.25">
      <c r="A25" s="38" t="s">
        <v>169</v>
      </c>
      <c r="B25" s="5" t="s">
        <v>462</v>
      </c>
      <c r="C25" s="5" t="s">
        <v>424</v>
      </c>
      <c r="D25" s="5" t="s">
        <v>463</v>
      </c>
      <c r="E25" s="5" t="s">
        <v>424</v>
      </c>
      <c r="F25" s="5" t="s">
        <v>424</v>
      </c>
      <c r="G25" s="5" t="s">
        <v>464</v>
      </c>
      <c r="H25" s="3" t="s">
        <v>425</v>
      </c>
      <c r="I25" s="3" t="s">
        <v>426</v>
      </c>
      <c r="J25" s="44"/>
    </row>
    <row r="26" spans="1:10" ht="60" x14ac:dyDescent="0.25">
      <c r="A26" s="38" t="s">
        <v>176</v>
      </c>
      <c r="B26" s="5" t="s">
        <v>465</v>
      </c>
      <c r="C26" s="5" t="s">
        <v>424</v>
      </c>
      <c r="D26" s="5" t="s">
        <v>466</v>
      </c>
      <c r="E26" s="5" t="s">
        <v>424</v>
      </c>
      <c r="F26" s="5" t="s">
        <v>467</v>
      </c>
      <c r="G26" s="5" t="s">
        <v>424</v>
      </c>
      <c r="H26" s="3" t="s">
        <v>425</v>
      </c>
      <c r="I26" s="4" t="s">
        <v>426</v>
      </c>
      <c r="J26" s="44"/>
    </row>
    <row r="27" spans="1:10" ht="30" x14ac:dyDescent="0.25">
      <c r="A27" s="38" t="s">
        <v>178</v>
      </c>
      <c r="B27" s="5" t="s">
        <v>468</v>
      </c>
      <c r="C27" s="5" t="s">
        <v>424</v>
      </c>
      <c r="D27" s="5" t="s">
        <v>469</v>
      </c>
      <c r="E27" s="5" t="s">
        <v>424</v>
      </c>
      <c r="F27" s="5" t="s">
        <v>424</v>
      </c>
      <c r="G27" s="5" t="s">
        <v>470</v>
      </c>
      <c r="H27" s="5" t="s">
        <v>425</v>
      </c>
      <c r="I27" s="4" t="s">
        <v>426</v>
      </c>
      <c r="J27" s="44"/>
    </row>
    <row r="28" spans="1:10" ht="30" x14ac:dyDescent="0.25">
      <c r="A28" s="38" t="s">
        <v>179</v>
      </c>
      <c r="B28" s="5" t="s">
        <v>471</v>
      </c>
      <c r="C28" s="5" t="s">
        <v>424</v>
      </c>
      <c r="D28" s="5" t="s">
        <v>472</v>
      </c>
      <c r="E28" s="5" t="s">
        <v>424</v>
      </c>
      <c r="F28" s="5" t="s">
        <v>424</v>
      </c>
      <c r="G28" s="5" t="s">
        <v>424</v>
      </c>
      <c r="H28" s="5" t="s">
        <v>425</v>
      </c>
      <c r="I28" s="4" t="s">
        <v>426</v>
      </c>
      <c r="J28" s="44"/>
    </row>
    <row r="29" spans="1:10" ht="60" x14ac:dyDescent="0.25">
      <c r="A29" s="40" t="s">
        <v>186</v>
      </c>
      <c r="B29" s="15" t="s">
        <v>473</v>
      </c>
      <c r="C29" s="12" t="s">
        <v>424</v>
      </c>
      <c r="D29" s="12" t="s">
        <v>474</v>
      </c>
      <c r="E29" s="12" t="s">
        <v>424</v>
      </c>
      <c r="F29" s="12" t="s">
        <v>424</v>
      </c>
      <c r="G29" s="12" t="s">
        <v>475</v>
      </c>
      <c r="H29" s="14" t="s">
        <v>425</v>
      </c>
      <c r="I29" s="14" t="s">
        <v>426</v>
      </c>
      <c r="J29" s="46"/>
    </row>
    <row r="30" spans="1:10" ht="60" x14ac:dyDescent="0.25">
      <c r="A30" s="38" t="s">
        <v>194</v>
      </c>
      <c r="B30" s="5" t="s">
        <v>476</v>
      </c>
      <c r="C30" s="5" t="s">
        <v>424</v>
      </c>
      <c r="D30" s="5" t="s">
        <v>477</v>
      </c>
      <c r="E30" s="5" t="s">
        <v>424</v>
      </c>
      <c r="F30" s="5" t="s">
        <v>424</v>
      </c>
      <c r="G30" s="5" t="s">
        <v>424</v>
      </c>
      <c r="H30" s="3" t="s">
        <v>425</v>
      </c>
      <c r="I30" s="4" t="s">
        <v>426</v>
      </c>
      <c r="J30" s="44"/>
    </row>
    <row r="31" spans="1:10" ht="409.5" x14ac:dyDescent="0.25">
      <c r="A31" s="41" t="s">
        <v>199</v>
      </c>
      <c r="B31" s="12" t="s">
        <v>478</v>
      </c>
      <c r="C31" s="12" t="s">
        <v>424</v>
      </c>
      <c r="D31" s="12" t="s">
        <v>479</v>
      </c>
      <c r="E31" s="12" t="s">
        <v>424</v>
      </c>
      <c r="F31" s="12" t="s">
        <v>424</v>
      </c>
      <c r="G31" s="12" t="s">
        <v>480</v>
      </c>
      <c r="H31" s="11" t="s">
        <v>425</v>
      </c>
      <c r="I31" s="11" t="s">
        <v>426</v>
      </c>
      <c r="J31" s="47"/>
    </row>
    <row r="32" spans="1:10" ht="75" x14ac:dyDescent="0.25">
      <c r="A32" s="41" t="s">
        <v>204</v>
      </c>
      <c r="B32" s="12" t="s">
        <v>481</v>
      </c>
      <c r="C32" s="12" t="s">
        <v>424</v>
      </c>
      <c r="D32" s="12" t="s">
        <v>482</v>
      </c>
      <c r="E32" s="12" t="s">
        <v>424</v>
      </c>
      <c r="F32" s="12" t="s">
        <v>424</v>
      </c>
      <c r="G32" s="12" t="s">
        <v>483</v>
      </c>
      <c r="H32" s="11" t="s">
        <v>425</v>
      </c>
      <c r="I32" s="11" t="s">
        <v>426</v>
      </c>
      <c r="J32" s="47"/>
    </row>
    <row r="33" spans="1:10" ht="45" x14ac:dyDescent="0.25">
      <c r="A33" s="43" t="s">
        <v>205</v>
      </c>
      <c r="B33" s="5" t="s">
        <v>484</v>
      </c>
      <c r="C33" s="5" t="s">
        <v>424</v>
      </c>
      <c r="D33" s="5" t="s">
        <v>485</v>
      </c>
      <c r="E33" s="5" t="s">
        <v>424</v>
      </c>
      <c r="F33" s="5" t="s">
        <v>424</v>
      </c>
      <c r="G33" s="5" t="s">
        <v>424</v>
      </c>
      <c r="H33" s="5" t="s">
        <v>425</v>
      </c>
      <c r="I33" s="5" t="s">
        <v>442</v>
      </c>
      <c r="J33" s="18"/>
    </row>
    <row r="34" spans="1:10" ht="30" x14ac:dyDescent="0.25">
      <c r="A34" s="38" t="s">
        <v>206</v>
      </c>
      <c r="B34" s="5" t="s">
        <v>486</v>
      </c>
      <c r="C34" s="5" t="s">
        <v>424</v>
      </c>
      <c r="D34" s="5" t="s">
        <v>424</v>
      </c>
      <c r="E34" s="5" t="s">
        <v>424</v>
      </c>
      <c r="F34" s="5" t="s">
        <v>487</v>
      </c>
      <c r="G34" s="5" t="s">
        <v>488</v>
      </c>
      <c r="H34" s="3" t="s">
        <v>425</v>
      </c>
      <c r="I34" s="4" t="s">
        <v>426</v>
      </c>
      <c r="J34" s="44"/>
    </row>
    <row r="35" spans="1:10" ht="30" x14ac:dyDescent="0.25">
      <c r="A35" s="38" t="s">
        <v>207</v>
      </c>
      <c r="B35" s="5" t="s">
        <v>489</v>
      </c>
      <c r="C35" s="5" t="s">
        <v>424</v>
      </c>
      <c r="D35" s="5" t="s">
        <v>424</v>
      </c>
      <c r="E35" s="5" t="s">
        <v>424</v>
      </c>
      <c r="F35" s="5" t="s">
        <v>490</v>
      </c>
      <c r="G35" s="5" t="s">
        <v>424</v>
      </c>
      <c r="H35" s="3" t="s">
        <v>425</v>
      </c>
      <c r="I35" s="4" t="s">
        <v>426</v>
      </c>
      <c r="J35" s="44"/>
    </row>
    <row r="36" spans="1:10" x14ac:dyDescent="0.25">
      <c r="A36" s="38" t="s">
        <v>209</v>
      </c>
      <c r="B36" s="5" t="s">
        <v>491</v>
      </c>
      <c r="C36" s="5" t="s">
        <v>424</v>
      </c>
      <c r="D36" s="5" t="s">
        <v>424</v>
      </c>
      <c r="E36" s="5" t="s">
        <v>424</v>
      </c>
      <c r="F36" s="5" t="s">
        <v>424</v>
      </c>
      <c r="G36" s="5" t="s">
        <v>492</v>
      </c>
      <c r="H36" s="3" t="s">
        <v>425</v>
      </c>
      <c r="I36" s="4" t="s">
        <v>426</v>
      </c>
      <c r="J36" s="44"/>
    </row>
    <row r="37" spans="1:10" x14ac:dyDescent="0.25">
      <c r="A37" s="43" t="s">
        <v>211</v>
      </c>
      <c r="B37" s="5" t="s">
        <v>493</v>
      </c>
      <c r="C37" s="5" t="s">
        <v>424</v>
      </c>
      <c r="D37" s="5" t="s">
        <v>424</v>
      </c>
      <c r="E37" s="5" t="s">
        <v>424</v>
      </c>
      <c r="F37" s="5" t="s">
        <v>424</v>
      </c>
      <c r="G37" s="5" t="s">
        <v>424</v>
      </c>
      <c r="H37" s="5" t="s">
        <v>425</v>
      </c>
      <c r="I37" s="5" t="s">
        <v>426</v>
      </c>
      <c r="J37" s="18"/>
    </row>
    <row r="38" spans="1:10" x14ac:dyDescent="0.25">
      <c r="A38" s="43" t="s">
        <v>285</v>
      </c>
      <c r="B38" s="5" t="s">
        <v>494</v>
      </c>
      <c r="C38" s="5" t="s">
        <v>424</v>
      </c>
      <c r="D38" s="5" t="s">
        <v>424</v>
      </c>
      <c r="E38" s="5" t="s">
        <v>424</v>
      </c>
      <c r="F38" s="5" t="s">
        <v>424</v>
      </c>
      <c r="G38" s="5" t="s">
        <v>424</v>
      </c>
      <c r="H38" s="5" t="s">
        <v>425</v>
      </c>
      <c r="I38" s="5" t="s">
        <v>426</v>
      </c>
      <c r="J38" s="18"/>
    </row>
    <row r="39" spans="1:10" s="13" customFormat="1" ht="60" x14ac:dyDescent="0.25">
      <c r="A39" s="39" t="s">
        <v>288</v>
      </c>
      <c r="B39" s="6" t="s">
        <v>465</v>
      </c>
      <c r="C39" s="6" t="s">
        <v>424</v>
      </c>
      <c r="D39" s="6" t="s">
        <v>466</v>
      </c>
      <c r="E39" s="6" t="s">
        <v>424</v>
      </c>
      <c r="F39" s="6" t="s">
        <v>467</v>
      </c>
      <c r="G39" s="6" t="s">
        <v>424</v>
      </c>
      <c r="H39" s="6" t="s">
        <v>425</v>
      </c>
      <c r="I39" s="6" t="s">
        <v>426</v>
      </c>
      <c r="J39" s="59"/>
    </row>
    <row r="40" spans="1:10" s="13" customFormat="1" ht="120" x14ac:dyDescent="0.25">
      <c r="A40" s="43" t="s">
        <v>292</v>
      </c>
      <c r="B40" s="5" t="s">
        <v>495</v>
      </c>
      <c r="C40" s="5" t="s">
        <v>424</v>
      </c>
      <c r="D40" s="5" t="s">
        <v>496</v>
      </c>
      <c r="E40" s="5" t="s">
        <v>424</v>
      </c>
      <c r="F40" s="5" t="s">
        <v>424</v>
      </c>
      <c r="G40" s="5" t="s">
        <v>424</v>
      </c>
      <c r="H40" s="5" t="s">
        <v>425</v>
      </c>
      <c r="I40" s="5" t="s">
        <v>442</v>
      </c>
      <c r="J40" s="18"/>
    </row>
    <row r="41" spans="1:10" s="13" customFormat="1" ht="75" x14ac:dyDescent="0.25">
      <c r="A41" s="38" t="s">
        <v>307</v>
      </c>
      <c r="B41" s="5" t="s">
        <v>497</v>
      </c>
      <c r="C41" s="5" t="s">
        <v>498</v>
      </c>
      <c r="D41" s="5" t="s">
        <v>424</v>
      </c>
      <c r="E41" s="5" t="s">
        <v>424</v>
      </c>
      <c r="F41" s="5" t="s">
        <v>424</v>
      </c>
      <c r="G41" s="5" t="s">
        <v>424</v>
      </c>
      <c r="H41" s="3" t="s">
        <v>425</v>
      </c>
      <c r="I41" s="4" t="s">
        <v>426</v>
      </c>
      <c r="J41" s="44"/>
    </row>
    <row r="42" spans="1:10" ht="75" x14ac:dyDescent="0.25">
      <c r="A42" s="38" t="s">
        <v>308</v>
      </c>
      <c r="B42" s="5" t="s">
        <v>499</v>
      </c>
      <c r="C42" s="5" t="s">
        <v>500</v>
      </c>
      <c r="D42" s="5" t="s">
        <v>424</v>
      </c>
      <c r="E42" s="5" t="s">
        <v>424</v>
      </c>
      <c r="F42" s="5" t="s">
        <v>424</v>
      </c>
      <c r="G42" s="5" t="s">
        <v>424</v>
      </c>
      <c r="H42" s="3" t="s">
        <v>425</v>
      </c>
      <c r="I42" s="4" t="s">
        <v>426</v>
      </c>
      <c r="J42" s="44"/>
    </row>
    <row r="43" spans="1:10" s="2" customFormat="1" ht="180" x14ac:dyDescent="0.25">
      <c r="A43" s="38" t="s">
        <v>315</v>
      </c>
      <c r="B43" s="5" t="s">
        <v>501</v>
      </c>
      <c r="C43" s="5" t="s">
        <v>424</v>
      </c>
      <c r="D43" s="5" t="s">
        <v>440</v>
      </c>
      <c r="E43" s="5" t="s">
        <v>424</v>
      </c>
      <c r="F43" s="5" t="s">
        <v>424</v>
      </c>
      <c r="G43" s="5" t="s">
        <v>502</v>
      </c>
      <c r="H43" s="3" t="s">
        <v>425</v>
      </c>
      <c r="I43" s="3" t="s">
        <v>426</v>
      </c>
      <c r="J43" s="44"/>
    </row>
    <row r="44" spans="1:10" x14ac:dyDescent="0.25">
      <c r="A44" s="43" t="s">
        <v>320</v>
      </c>
      <c r="B44" s="5" t="s">
        <v>503</v>
      </c>
      <c r="C44" s="5" t="s">
        <v>424</v>
      </c>
      <c r="D44" s="5" t="s">
        <v>448</v>
      </c>
      <c r="E44" s="5" t="s">
        <v>424</v>
      </c>
      <c r="F44" s="5" t="s">
        <v>424</v>
      </c>
      <c r="G44" s="5" t="s">
        <v>424</v>
      </c>
      <c r="H44" s="5" t="s">
        <v>425</v>
      </c>
      <c r="I44" s="5" t="s">
        <v>426</v>
      </c>
      <c r="J44" s="18"/>
    </row>
    <row r="45" spans="1:10" x14ac:dyDescent="0.25">
      <c r="A45" s="43" t="s">
        <v>321</v>
      </c>
      <c r="B45" s="5" t="s">
        <v>504</v>
      </c>
      <c r="C45" s="5" t="s">
        <v>424</v>
      </c>
      <c r="D45" s="5" t="s">
        <v>448</v>
      </c>
      <c r="E45" s="5" t="s">
        <v>424</v>
      </c>
      <c r="F45" s="5" t="s">
        <v>424</v>
      </c>
      <c r="G45" s="5" t="s">
        <v>424</v>
      </c>
      <c r="H45" s="5" t="s">
        <v>425</v>
      </c>
      <c r="I45" s="5" t="s">
        <v>442</v>
      </c>
      <c r="J45" s="18"/>
    </row>
    <row r="46" spans="1:10" ht="409.5" x14ac:dyDescent="0.25">
      <c r="A46" s="38" t="s">
        <v>325</v>
      </c>
      <c r="B46" s="5" t="s">
        <v>505</v>
      </c>
      <c r="C46" s="5" t="s">
        <v>424</v>
      </c>
      <c r="D46" s="5" t="s">
        <v>506</v>
      </c>
      <c r="E46" s="5" t="s">
        <v>424</v>
      </c>
      <c r="F46" s="5" t="s">
        <v>424</v>
      </c>
      <c r="G46" s="12" t="s">
        <v>507</v>
      </c>
      <c r="H46" s="3" t="s">
        <v>425</v>
      </c>
      <c r="I46" s="3" t="s">
        <v>426</v>
      </c>
      <c r="J46" s="44"/>
    </row>
    <row r="47" spans="1:10" s="2" customFormat="1" ht="30" x14ac:dyDescent="0.25">
      <c r="A47" s="38" t="s">
        <v>327</v>
      </c>
      <c r="B47" s="5" t="s">
        <v>508</v>
      </c>
      <c r="C47" s="5" t="s">
        <v>424</v>
      </c>
      <c r="D47" s="5" t="s">
        <v>448</v>
      </c>
      <c r="E47" s="5" t="s">
        <v>424</v>
      </c>
      <c r="F47" s="5" t="s">
        <v>424</v>
      </c>
      <c r="G47" s="5" t="s">
        <v>424</v>
      </c>
      <c r="H47" s="3" t="s">
        <v>425</v>
      </c>
      <c r="I47" s="4" t="s">
        <v>426</v>
      </c>
      <c r="J47" s="44"/>
    </row>
    <row r="48" spans="1:10" ht="30" x14ac:dyDescent="0.25">
      <c r="A48" s="39" t="s">
        <v>328</v>
      </c>
      <c r="B48" s="6" t="s">
        <v>509</v>
      </c>
      <c r="C48" s="6" t="s">
        <v>424</v>
      </c>
      <c r="D48" s="6" t="s">
        <v>424</v>
      </c>
      <c r="E48" s="6" t="s">
        <v>424</v>
      </c>
      <c r="F48" s="6" t="s">
        <v>424</v>
      </c>
      <c r="G48" s="6" t="s">
        <v>424</v>
      </c>
      <c r="H48" s="6" t="s">
        <v>425</v>
      </c>
      <c r="I48" s="6" t="s">
        <v>426</v>
      </c>
      <c r="J48" s="59" t="s">
        <v>510</v>
      </c>
    </row>
    <row r="49" spans="1:10" s="2" customFormat="1" ht="45" x14ac:dyDescent="0.25">
      <c r="A49" s="38" t="s">
        <v>329</v>
      </c>
      <c r="B49" s="5" t="s">
        <v>511</v>
      </c>
      <c r="C49" s="5" t="s">
        <v>424</v>
      </c>
      <c r="D49" s="5" t="s">
        <v>424</v>
      </c>
      <c r="E49" s="5" t="s">
        <v>424</v>
      </c>
      <c r="F49" s="5" t="s">
        <v>424</v>
      </c>
      <c r="G49" s="5" t="s">
        <v>424</v>
      </c>
      <c r="H49" s="3" t="s">
        <v>425</v>
      </c>
      <c r="I49" s="4" t="s">
        <v>426</v>
      </c>
      <c r="J49" s="44"/>
    </row>
    <row r="50" spans="1:10" ht="45" x14ac:dyDescent="0.25">
      <c r="A50" s="38" t="s">
        <v>330</v>
      </c>
      <c r="B50" s="5" t="s">
        <v>512</v>
      </c>
      <c r="C50" s="5" t="s">
        <v>424</v>
      </c>
      <c r="D50" s="5" t="s">
        <v>424</v>
      </c>
      <c r="E50" s="5" t="s">
        <v>424</v>
      </c>
      <c r="F50" s="5" t="s">
        <v>424</v>
      </c>
      <c r="G50" s="5" t="s">
        <v>424</v>
      </c>
      <c r="H50" s="5" t="s">
        <v>513</v>
      </c>
      <c r="I50" s="4" t="s">
        <v>426</v>
      </c>
      <c r="J50" s="44"/>
    </row>
    <row r="51" spans="1:10" ht="30" x14ac:dyDescent="0.25">
      <c r="A51" s="39" t="s">
        <v>331</v>
      </c>
      <c r="B51" s="6" t="s">
        <v>514</v>
      </c>
      <c r="C51" s="6" t="s">
        <v>424</v>
      </c>
      <c r="D51" s="6" t="s">
        <v>424</v>
      </c>
      <c r="E51" s="6" t="s">
        <v>424</v>
      </c>
      <c r="F51" s="6" t="s">
        <v>424</v>
      </c>
      <c r="G51" s="6" t="s">
        <v>424</v>
      </c>
      <c r="H51" s="6" t="s">
        <v>425</v>
      </c>
      <c r="I51" s="6" t="s">
        <v>426</v>
      </c>
      <c r="J51" s="59" t="s">
        <v>510</v>
      </c>
    </row>
    <row r="52" spans="1:10" ht="45" x14ac:dyDescent="0.25">
      <c r="A52" s="38" t="s">
        <v>332</v>
      </c>
      <c r="B52" s="5" t="s">
        <v>515</v>
      </c>
      <c r="C52" s="5" t="s">
        <v>424</v>
      </c>
      <c r="D52" s="5" t="s">
        <v>424</v>
      </c>
      <c r="E52" s="5" t="s">
        <v>424</v>
      </c>
      <c r="F52" s="5" t="s">
        <v>424</v>
      </c>
      <c r="G52" s="5" t="s">
        <v>424</v>
      </c>
      <c r="H52" s="3" t="s">
        <v>425</v>
      </c>
      <c r="I52" s="4" t="s">
        <v>426</v>
      </c>
      <c r="J52" s="44"/>
    </row>
    <row r="53" spans="1:10" s="2" customFormat="1" ht="45" x14ac:dyDescent="0.25">
      <c r="A53" s="38" t="s">
        <v>333</v>
      </c>
      <c r="B53" s="5" t="s">
        <v>516</v>
      </c>
      <c r="C53" s="5" t="s">
        <v>424</v>
      </c>
      <c r="D53" s="5" t="s">
        <v>424</v>
      </c>
      <c r="E53" s="5" t="s">
        <v>424</v>
      </c>
      <c r="F53" s="5" t="s">
        <v>424</v>
      </c>
      <c r="G53" s="5" t="s">
        <v>424</v>
      </c>
      <c r="H53" s="3" t="s">
        <v>425</v>
      </c>
      <c r="I53" s="4" t="s">
        <v>426</v>
      </c>
      <c r="J53" s="44"/>
    </row>
    <row r="54" spans="1:10" ht="30" x14ac:dyDescent="0.25">
      <c r="A54" s="39" t="s">
        <v>334</v>
      </c>
      <c r="B54" s="6" t="s">
        <v>517</v>
      </c>
      <c r="C54" s="6" t="s">
        <v>424</v>
      </c>
      <c r="D54" s="6" t="s">
        <v>424</v>
      </c>
      <c r="E54" s="6" t="s">
        <v>424</v>
      </c>
      <c r="F54" s="6" t="s">
        <v>424</v>
      </c>
      <c r="G54" s="6" t="s">
        <v>424</v>
      </c>
      <c r="H54" s="6" t="s">
        <v>425</v>
      </c>
      <c r="I54" s="6" t="s">
        <v>426</v>
      </c>
      <c r="J54" s="59" t="s">
        <v>510</v>
      </c>
    </row>
    <row r="55" spans="1:10" ht="45" x14ac:dyDescent="0.25">
      <c r="A55" s="38" t="s">
        <v>335</v>
      </c>
      <c r="B55" s="5" t="s">
        <v>518</v>
      </c>
      <c r="C55" s="5" t="s">
        <v>424</v>
      </c>
      <c r="D55" s="5" t="s">
        <v>424</v>
      </c>
      <c r="E55" s="5" t="s">
        <v>424</v>
      </c>
      <c r="F55" s="5" t="s">
        <v>424</v>
      </c>
      <c r="G55" s="5" t="s">
        <v>424</v>
      </c>
      <c r="H55" s="3" t="s">
        <v>425</v>
      </c>
      <c r="I55" s="4" t="s">
        <v>426</v>
      </c>
      <c r="J55" s="44"/>
    </row>
    <row r="56" spans="1:10" ht="45" x14ac:dyDescent="0.25">
      <c r="A56" s="38" t="s">
        <v>336</v>
      </c>
      <c r="B56" s="5" t="s">
        <v>519</v>
      </c>
      <c r="C56" s="5" t="s">
        <v>424</v>
      </c>
      <c r="D56" s="5" t="s">
        <v>424</v>
      </c>
      <c r="E56" s="5" t="s">
        <v>424</v>
      </c>
      <c r="F56" s="5" t="s">
        <v>424</v>
      </c>
      <c r="G56" s="5" t="s">
        <v>424</v>
      </c>
      <c r="H56" s="3" t="s">
        <v>425</v>
      </c>
      <c r="I56" s="4" t="s">
        <v>426</v>
      </c>
      <c r="J56" s="44"/>
    </row>
    <row r="57" spans="1:10" s="2" customFormat="1" ht="30" x14ac:dyDescent="0.25">
      <c r="A57" s="39" t="s">
        <v>337</v>
      </c>
      <c r="B57" s="6" t="s">
        <v>520</v>
      </c>
      <c r="C57" s="6" t="s">
        <v>424</v>
      </c>
      <c r="D57" s="6" t="s">
        <v>424</v>
      </c>
      <c r="E57" s="6" t="s">
        <v>424</v>
      </c>
      <c r="F57" s="6" t="s">
        <v>424</v>
      </c>
      <c r="G57" s="6" t="s">
        <v>424</v>
      </c>
      <c r="H57" s="6" t="s">
        <v>425</v>
      </c>
      <c r="I57" s="6" t="s">
        <v>426</v>
      </c>
      <c r="J57" s="59" t="s">
        <v>510</v>
      </c>
    </row>
    <row r="58" spans="1:10" s="2" customFormat="1" ht="45" x14ac:dyDescent="0.25">
      <c r="A58" s="38" t="s">
        <v>338</v>
      </c>
      <c r="B58" s="5" t="s">
        <v>521</v>
      </c>
      <c r="C58" s="5" t="s">
        <v>424</v>
      </c>
      <c r="D58" s="5" t="s">
        <v>424</v>
      </c>
      <c r="E58" s="5" t="s">
        <v>424</v>
      </c>
      <c r="F58" s="5" t="s">
        <v>424</v>
      </c>
      <c r="G58" s="5" t="s">
        <v>424</v>
      </c>
      <c r="H58" s="3" t="s">
        <v>425</v>
      </c>
      <c r="I58" s="4" t="s">
        <v>426</v>
      </c>
      <c r="J58" s="44"/>
    </row>
    <row r="59" spans="1:10" s="2" customFormat="1" ht="45" x14ac:dyDescent="0.25">
      <c r="A59" s="38" t="s">
        <v>339</v>
      </c>
      <c r="B59" s="5" t="s">
        <v>522</v>
      </c>
      <c r="C59" s="5" t="s">
        <v>424</v>
      </c>
      <c r="D59" s="5" t="s">
        <v>424</v>
      </c>
      <c r="E59" s="5" t="s">
        <v>424</v>
      </c>
      <c r="F59" s="5" t="s">
        <v>424</v>
      </c>
      <c r="G59" s="5" t="s">
        <v>424</v>
      </c>
      <c r="H59" s="3" t="s">
        <v>425</v>
      </c>
      <c r="I59" s="4" t="s">
        <v>426</v>
      </c>
      <c r="J59" s="44"/>
    </row>
    <row r="60" spans="1:10" ht="45" x14ac:dyDescent="0.25">
      <c r="A60" s="38" t="s">
        <v>340</v>
      </c>
      <c r="B60" s="5" t="s">
        <v>523</v>
      </c>
      <c r="C60" s="5" t="s">
        <v>424</v>
      </c>
      <c r="D60" s="5" t="s">
        <v>424</v>
      </c>
      <c r="E60" s="5" t="s">
        <v>424</v>
      </c>
      <c r="F60" s="5" t="s">
        <v>424</v>
      </c>
      <c r="G60" s="5" t="s">
        <v>524</v>
      </c>
      <c r="H60" s="3" t="s">
        <v>425</v>
      </c>
      <c r="I60" s="4" t="s">
        <v>426</v>
      </c>
      <c r="J60" s="44"/>
    </row>
    <row r="61" spans="1:10" s="2" customFormat="1" x14ac:dyDescent="0.25">
      <c r="A61" s="39" t="s">
        <v>341</v>
      </c>
      <c r="B61" s="6" t="s">
        <v>525</v>
      </c>
      <c r="C61" s="5" t="s">
        <v>424</v>
      </c>
      <c r="D61" s="5" t="s">
        <v>424</v>
      </c>
      <c r="E61" s="5" t="s">
        <v>424</v>
      </c>
      <c r="F61" s="5" t="s">
        <v>424</v>
      </c>
      <c r="G61" s="5" t="s">
        <v>424</v>
      </c>
      <c r="H61" s="4" t="s">
        <v>425</v>
      </c>
      <c r="I61" s="4" t="s">
        <v>426</v>
      </c>
      <c r="J61" s="45"/>
    </row>
    <row r="62" spans="1:10" s="2" customFormat="1" x14ac:dyDescent="0.25">
      <c r="A62" s="38" t="s">
        <v>347</v>
      </c>
      <c r="B62" s="5" t="s">
        <v>526</v>
      </c>
      <c r="C62" s="5" t="s">
        <v>424</v>
      </c>
      <c r="D62" s="5" t="s">
        <v>424</v>
      </c>
      <c r="E62" s="5" t="s">
        <v>424</v>
      </c>
      <c r="F62" s="5" t="s">
        <v>424</v>
      </c>
      <c r="G62" s="5" t="s">
        <v>424</v>
      </c>
      <c r="H62" s="3" t="s">
        <v>425</v>
      </c>
      <c r="I62" s="4" t="s">
        <v>426</v>
      </c>
      <c r="J62" s="44"/>
    </row>
    <row r="63" spans="1:10" s="2" customFormat="1" x14ac:dyDescent="0.25">
      <c r="A63" s="39" t="s">
        <v>348</v>
      </c>
      <c r="B63" s="6" t="s">
        <v>527</v>
      </c>
      <c r="C63" s="5" t="s">
        <v>424</v>
      </c>
      <c r="D63" s="5" t="s">
        <v>424</v>
      </c>
      <c r="E63" s="5" t="s">
        <v>424</v>
      </c>
      <c r="F63" s="5" t="s">
        <v>424</v>
      </c>
      <c r="G63" s="5" t="s">
        <v>424</v>
      </c>
      <c r="H63" s="4" t="s">
        <v>425</v>
      </c>
      <c r="I63" s="4" t="s">
        <v>426</v>
      </c>
      <c r="J63" s="45"/>
    </row>
    <row r="64" spans="1:10" s="2" customFormat="1" x14ac:dyDescent="0.25">
      <c r="A64" s="39" t="s">
        <v>349</v>
      </c>
      <c r="B64" s="6" t="s">
        <v>528</v>
      </c>
      <c r="C64" s="5" t="s">
        <v>424</v>
      </c>
      <c r="D64" s="5" t="s">
        <v>424</v>
      </c>
      <c r="E64" s="5" t="s">
        <v>424</v>
      </c>
      <c r="F64" s="5" t="s">
        <v>424</v>
      </c>
      <c r="G64" s="5" t="s">
        <v>424</v>
      </c>
      <c r="H64" s="4" t="s">
        <v>425</v>
      </c>
      <c r="I64" s="4" t="s">
        <v>426</v>
      </c>
      <c r="J64" s="45"/>
    </row>
    <row r="65" spans="1:10" s="2" customFormat="1" x14ac:dyDescent="0.25">
      <c r="A65" s="39" t="s">
        <v>350</v>
      </c>
      <c r="B65" s="6" t="s">
        <v>529</v>
      </c>
      <c r="C65" s="6" t="s">
        <v>424</v>
      </c>
      <c r="D65" s="6" t="s">
        <v>424</v>
      </c>
      <c r="E65" s="6" t="s">
        <v>424</v>
      </c>
      <c r="F65" s="6" t="s">
        <v>424</v>
      </c>
      <c r="G65" s="6" t="s">
        <v>424</v>
      </c>
      <c r="H65" s="6" t="s">
        <v>425</v>
      </c>
      <c r="I65" s="6" t="s">
        <v>426</v>
      </c>
      <c r="J65" s="59" t="s">
        <v>510</v>
      </c>
    </row>
    <row r="66" spans="1:10" s="2" customFormat="1" ht="45" x14ac:dyDescent="0.25">
      <c r="A66" s="39" t="s">
        <v>351</v>
      </c>
      <c r="B66" s="6" t="s">
        <v>530</v>
      </c>
      <c r="C66" s="5" t="s">
        <v>424</v>
      </c>
      <c r="D66" s="5" t="s">
        <v>424</v>
      </c>
      <c r="E66" s="5" t="s">
        <v>424</v>
      </c>
      <c r="F66" s="5" t="s">
        <v>424</v>
      </c>
      <c r="G66" s="5" t="s">
        <v>531</v>
      </c>
      <c r="H66" s="4" t="s">
        <v>425</v>
      </c>
      <c r="I66" s="4" t="s">
        <v>426</v>
      </c>
      <c r="J66" s="45"/>
    </row>
    <row r="67" spans="1:10" s="2" customFormat="1" ht="30" x14ac:dyDescent="0.25">
      <c r="A67" s="39" t="s">
        <v>352</v>
      </c>
      <c r="B67" s="6" t="s">
        <v>532</v>
      </c>
      <c r="C67" s="5" t="s">
        <v>424</v>
      </c>
      <c r="D67" s="5" t="s">
        <v>424</v>
      </c>
      <c r="E67" s="5" t="s">
        <v>424</v>
      </c>
      <c r="F67" s="5" t="s">
        <v>424</v>
      </c>
      <c r="G67" s="5" t="s">
        <v>533</v>
      </c>
      <c r="H67" s="4" t="s">
        <v>425</v>
      </c>
      <c r="I67" s="4" t="s">
        <v>426</v>
      </c>
      <c r="J67" s="45"/>
    </row>
    <row r="68" spans="1:10" s="2" customFormat="1" ht="45" x14ac:dyDescent="0.25">
      <c r="A68" s="39" t="s">
        <v>353</v>
      </c>
      <c r="B68" s="6" t="s">
        <v>534</v>
      </c>
      <c r="C68" s="5" t="s">
        <v>424</v>
      </c>
      <c r="D68" s="5" t="s">
        <v>424</v>
      </c>
      <c r="E68" s="5" t="s">
        <v>424</v>
      </c>
      <c r="F68" s="5" t="s">
        <v>424</v>
      </c>
      <c r="G68" s="5" t="s">
        <v>535</v>
      </c>
      <c r="H68" s="4" t="s">
        <v>425</v>
      </c>
      <c r="I68" s="4" t="s">
        <v>426</v>
      </c>
      <c r="J68" s="45"/>
    </row>
    <row r="69" spans="1:10" s="2" customFormat="1" x14ac:dyDescent="0.25">
      <c r="A69" s="39" t="s">
        <v>354</v>
      </c>
      <c r="B69" s="6" t="s">
        <v>536</v>
      </c>
      <c r="C69" s="5" t="s">
        <v>424</v>
      </c>
      <c r="D69" s="5" t="s">
        <v>424</v>
      </c>
      <c r="E69" s="5" t="s">
        <v>424</v>
      </c>
      <c r="F69" s="5" t="s">
        <v>424</v>
      </c>
      <c r="G69" s="5" t="s">
        <v>424</v>
      </c>
      <c r="H69" s="4" t="s">
        <v>425</v>
      </c>
      <c r="I69" s="4" t="s">
        <v>426</v>
      </c>
      <c r="J69" s="45"/>
    </row>
    <row r="70" spans="1:10" ht="30" x14ac:dyDescent="0.25">
      <c r="A70" s="39" t="s">
        <v>355</v>
      </c>
      <c r="B70" s="5" t="s">
        <v>537</v>
      </c>
      <c r="C70" s="5" t="s">
        <v>424</v>
      </c>
      <c r="D70" s="5" t="s">
        <v>424</v>
      </c>
      <c r="E70" s="5" t="s">
        <v>424</v>
      </c>
      <c r="F70" s="5" t="s">
        <v>538</v>
      </c>
      <c r="G70" s="5" t="s">
        <v>424</v>
      </c>
      <c r="H70" s="4" t="s">
        <v>434</v>
      </c>
      <c r="I70" s="4" t="s">
        <v>426</v>
      </c>
      <c r="J70" s="45"/>
    </row>
    <row r="71" spans="1:10" x14ac:dyDescent="0.25">
      <c r="A71" s="39" t="s">
        <v>356</v>
      </c>
      <c r="B71" s="5" t="s">
        <v>539</v>
      </c>
      <c r="C71" s="5" t="s">
        <v>424</v>
      </c>
      <c r="D71" s="5" t="s">
        <v>424</v>
      </c>
      <c r="E71" s="5" t="s">
        <v>424</v>
      </c>
      <c r="F71" s="5" t="s">
        <v>540</v>
      </c>
      <c r="G71" s="5" t="s">
        <v>424</v>
      </c>
      <c r="H71" s="4" t="s">
        <v>434</v>
      </c>
      <c r="I71" s="4" t="s">
        <v>426</v>
      </c>
      <c r="J71" s="45"/>
    </row>
    <row r="72" spans="1:10" x14ac:dyDescent="0.25">
      <c r="A72" s="38" t="s">
        <v>357</v>
      </c>
      <c r="B72" s="5" t="s">
        <v>541</v>
      </c>
      <c r="C72" s="5" t="s">
        <v>424</v>
      </c>
      <c r="D72" s="5" t="s">
        <v>424</v>
      </c>
      <c r="E72" s="5" t="s">
        <v>424</v>
      </c>
      <c r="F72" s="5" t="s">
        <v>424</v>
      </c>
      <c r="G72" s="5" t="s">
        <v>424</v>
      </c>
      <c r="H72" s="3" t="s">
        <v>425</v>
      </c>
      <c r="I72" s="4" t="s">
        <v>426</v>
      </c>
      <c r="J72" s="44"/>
    </row>
    <row r="73" spans="1:10" x14ac:dyDescent="0.25">
      <c r="A73" s="38" t="s">
        <v>358</v>
      </c>
      <c r="B73" s="5" t="s">
        <v>542</v>
      </c>
      <c r="C73" s="5" t="s">
        <v>424</v>
      </c>
      <c r="D73" s="5" t="s">
        <v>424</v>
      </c>
      <c r="E73" s="5" t="s">
        <v>424</v>
      </c>
      <c r="F73" s="5" t="s">
        <v>424</v>
      </c>
      <c r="G73" s="5" t="s">
        <v>424</v>
      </c>
      <c r="H73" s="3" t="s">
        <v>425</v>
      </c>
      <c r="I73" s="4" t="s">
        <v>426</v>
      </c>
      <c r="J73" s="44"/>
    </row>
    <row r="74" spans="1:10" x14ac:dyDescent="0.25">
      <c r="A74" s="39" t="s">
        <v>359</v>
      </c>
      <c r="B74" s="6" t="s">
        <v>543</v>
      </c>
      <c r="C74" s="5" t="s">
        <v>424</v>
      </c>
      <c r="D74" s="5" t="s">
        <v>424</v>
      </c>
      <c r="E74" s="5" t="s">
        <v>424</v>
      </c>
      <c r="F74" s="5" t="s">
        <v>424</v>
      </c>
      <c r="G74" s="5" t="s">
        <v>424</v>
      </c>
      <c r="H74" s="4" t="s">
        <v>425</v>
      </c>
      <c r="I74" s="4" t="s">
        <v>426</v>
      </c>
      <c r="J74" s="45"/>
    </row>
    <row r="75" spans="1:10" x14ac:dyDescent="0.25">
      <c r="A75" s="38" t="s">
        <v>360</v>
      </c>
      <c r="B75" s="5" t="s">
        <v>544</v>
      </c>
      <c r="C75" s="5" t="s">
        <v>424</v>
      </c>
      <c r="D75" s="5" t="s">
        <v>424</v>
      </c>
      <c r="E75" s="5" t="s">
        <v>424</v>
      </c>
      <c r="F75" s="5" t="s">
        <v>424</v>
      </c>
      <c r="G75" s="5" t="s">
        <v>424</v>
      </c>
      <c r="H75" s="3" t="s">
        <v>425</v>
      </c>
      <c r="I75" s="4" t="s">
        <v>426</v>
      </c>
      <c r="J75" s="44"/>
    </row>
    <row r="76" spans="1:10" ht="30" x14ac:dyDescent="0.25">
      <c r="A76" s="38" t="s">
        <v>361</v>
      </c>
      <c r="B76" s="5" t="s">
        <v>545</v>
      </c>
      <c r="C76" s="5" t="s">
        <v>424</v>
      </c>
      <c r="D76" s="5" t="s">
        <v>424</v>
      </c>
      <c r="E76" s="5" t="s">
        <v>424</v>
      </c>
      <c r="F76" s="5" t="s">
        <v>424</v>
      </c>
      <c r="G76" s="5" t="s">
        <v>546</v>
      </c>
      <c r="H76" s="3" t="s">
        <v>425</v>
      </c>
      <c r="I76" s="4" t="s">
        <v>426</v>
      </c>
      <c r="J76" s="44"/>
    </row>
    <row r="77" spans="1:10" ht="60" x14ac:dyDescent="0.25">
      <c r="A77" s="38" t="s">
        <v>370</v>
      </c>
      <c r="B77" s="5" t="s">
        <v>547</v>
      </c>
      <c r="C77" s="5" t="s">
        <v>548</v>
      </c>
      <c r="D77" s="5" t="s">
        <v>424</v>
      </c>
      <c r="E77" s="5" t="s">
        <v>424</v>
      </c>
      <c r="F77" s="5" t="s">
        <v>424</v>
      </c>
      <c r="G77" s="5" t="s">
        <v>424</v>
      </c>
      <c r="H77" s="3" t="s">
        <v>425</v>
      </c>
      <c r="I77" s="4" t="s">
        <v>426</v>
      </c>
      <c r="J77" s="44"/>
    </row>
    <row r="78" spans="1:10" ht="60" x14ac:dyDescent="0.25">
      <c r="A78" s="38" t="s">
        <v>371</v>
      </c>
      <c r="B78" s="5" t="s">
        <v>549</v>
      </c>
      <c r="C78" s="5" t="s">
        <v>550</v>
      </c>
      <c r="D78" s="5" t="s">
        <v>424</v>
      </c>
      <c r="E78" s="5" t="s">
        <v>424</v>
      </c>
      <c r="F78" s="5" t="s">
        <v>424</v>
      </c>
      <c r="G78" s="5" t="s">
        <v>424</v>
      </c>
      <c r="H78" s="3" t="s">
        <v>425</v>
      </c>
      <c r="I78" s="4" t="s">
        <v>426</v>
      </c>
      <c r="J78" s="44"/>
    </row>
    <row r="79" spans="1:10" ht="45" x14ac:dyDescent="0.25">
      <c r="A79" s="38" t="s">
        <v>372</v>
      </c>
      <c r="B79" s="5" t="s">
        <v>551</v>
      </c>
      <c r="C79" s="5" t="s">
        <v>424</v>
      </c>
      <c r="D79" s="5" t="s">
        <v>424</v>
      </c>
      <c r="E79" s="5" t="s">
        <v>424</v>
      </c>
      <c r="F79" s="5" t="s">
        <v>424</v>
      </c>
      <c r="G79" s="5" t="s">
        <v>424</v>
      </c>
      <c r="H79" s="3" t="s">
        <v>425</v>
      </c>
      <c r="I79" s="3" t="s">
        <v>426</v>
      </c>
      <c r="J79" s="44"/>
    </row>
    <row r="80" spans="1:10" ht="60" x14ac:dyDescent="0.25">
      <c r="A80" s="38" t="s">
        <v>373</v>
      </c>
      <c r="B80" s="5" t="s">
        <v>552</v>
      </c>
      <c r="C80" s="5" t="s">
        <v>424</v>
      </c>
      <c r="D80" s="5" t="s">
        <v>424</v>
      </c>
      <c r="E80" s="5" t="s">
        <v>424</v>
      </c>
      <c r="F80" s="5" t="s">
        <v>424</v>
      </c>
      <c r="G80" s="5" t="s">
        <v>553</v>
      </c>
      <c r="H80" s="3" t="s">
        <v>425</v>
      </c>
      <c r="I80" s="4" t="s">
        <v>426</v>
      </c>
      <c r="J80" s="44"/>
    </row>
    <row r="81" spans="1:10 16381:16381" ht="45" x14ac:dyDescent="0.25">
      <c r="A81" s="38" t="s">
        <v>381</v>
      </c>
      <c r="B81" s="5" t="s">
        <v>551</v>
      </c>
      <c r="C81" s="5" t="s">
        <v>424</v>
      </c>
      <c r="D81" s="5" t="s">
        <v>424</v>
      </c>
      <c r="E81" s="5" t="s">
        <v>424</v>
      </c>
      <c r="F81" s="5" t="s">
        <v>424</v>
      </c>
      <c r="G81" s="5" t="s">
        <v>424</v>
      </c>
      <c r="H81" s="5" t="s">
        <v>425</v>
      </c>
      <c r="I81" s="3" t="s">
        <v>426</v>
      </c>
      <c r="J81" s="44"/>
    </row>
    <row r="82" spans="1:10 16381:16381" ht="25.5" customHeight="1" x14ac:dyDescent="0.25">
      <c r="A82" s="38" t="s">
        <v>382</v>
      </c>
      <c r="B82" s="5" t="s">
        <v>552</v>
      </c>
      <c r="C82" s="5" t="s">
        <v>424</v>
      </c>
      <c r="D82" s="5" t="s">
        <v>424</v>
      </c>
      <c r="E82" s="5" t="s">
        <v>424</v>
      </c>
      <c r="F82" s="5" t="s">
        <v>424</v>
      </c>
      <c r="G82" s="5" t="s">
        <v>553</v>
      </c>
      <c r="H82" s="3" t="s">
        <v>425</v>
      </c>
      <c r="I82" s="4" t="s">
        <v>426</v>
      </c>
      <c r="J82" s="44"/>
    </row>
    <row r="83" spans="1:10 16381:16381" ht="45" x14ac:dyDescent="0.25">
      <c r="A83" s="38" t="s">
        <v>402</v>
      </c>
      <c r="B83" s="5" t="s">
        <v>551</v>
      </c>
      <c r="C83" s="5" t="s">
        <v>424</v>
      </c>
      <c r="D83" s="5" t="s">
        <v>424</v>
      </c>
      <c r="E83" s="5" t="s">
        <v>424</v>
      </c>
      <c r="F83" s="5" t="s">
        <v>424</v>
      </c>
      <c r="G83" s="5" t="s">
        <v>424</v>
      </c>
      <c r="H83" s="3" t="s">
        <v>425</v>
      </c>
      <c r="I83" s="3" t="s">
        <v>426</v>
      </c>
      <c r="J83" s="44"/>
    </row>
    <row r="84" spans="1:10 16381:16381" ht="60" x14ac:dyDescent="0.25">
      <c r="A84" s="38" t="s">
        <v>403</v>
      </c>
      <c r="B84" s="5" t="s">
        <v>552</v>
      </c>
      <c r="C84" s="5" t="s">
        <v>424</v>
      </c>
      <c r="D84" s="5" t="s">
        <v>424</v>
      </c>
      <c r="E84" s="5" t="s">
        <v>424</v>
      </c>
      <c r="F84" s="5" t="s">
        <v>424</v>
      </c>
      <c r="G84" s="5" t="s">
        <v>553</v>
      </c>
      <c r="H84" s="3" t="s">
        <v>425</v>
      </c>
      <c r="I84" s="4" t="s">
        <v>426</v>
      </c>
      <c r="J84" s="44"/>
      <c r="XFA84" s="5"/>
    </row>
    <row r="85" spans="1:10 16381:16381" ht="45" x14ac:dyDescent="0.25">
      <c r="A85" s="38" t="s">
        <v>404</v>
      </c>
      <c r="B85" s="5" t="s">
        <v>551</v>
      </c>
      <c r="C85" s="5" t="s">
        <v>424</v>
      </c>
      <c r="D85" s="5" t="s">
        <v>424</v>
      </c>
      <c r="E85" s="5" t="s">
        <v>424</v>
      </c>
      <c r="F85" s="5" t="s">
        <v>424</v>
      </c>
      <c r="G85" s="5" t="s">
        <v>424</v>
      </c>
      <c r="H85" s="3" t="s">
        <v>425</v>
      </c>
      <c r="I85" s="3" t="s">
        <v>426</v>
      </c>
      <c r="J85" s="44"/>
    </row>
    <row r="86" spans="1:10 16381:16381" ht="60" x14ac:dyDescent="0.25">
      <c r="A86" s="38" t="s">
        <v>405</v>
      </c>
      <c r="B86" s="5" t="s">
        <v>552</v>
      </c>
      <c r="C86" s="5" t="s">
        <v>424</v>
      </c>
      <c r="D86" s="5" t="s">
        <v>424</v>
      </c>
      <c r="E86" s="5" t="s">
        <v>424</v>
      </c>
      <c r="F86" s="5" t="s">
        <v>424</v>
      </c>
      <c r="G86" s="5" t="s">
        <v>553</v>
      </c>
      <c r="H86" s="3" t="s">
        <v>425</v>
      </c>
      <c r="I86" s="4" t="s">
        <v>426</v>
      </c>
      <c r="J86" s="44"/>
    </row>
    <row r="87" spans="1:10 16381:16381" ht="409.5" x14ac:dyDescent="0.25">
      <c r="A87" s="43" t="s">
        <v>324</v>
      </c>
      <c r="B87" s="5" t="s">
        <v>424</v>
      </c>
      <c r="C87" s="5" t="s">
        <v>424</v>
      </c>
      <c r="D87" s="5" t="s">
        <v>424</v>
      </c>
      <c r="E87" s="5" t="s">
        <v>554</v>
      </c>
      <c r="F87" s="5" t="s">
        <v>424</v>
      </c>
      <c r="G87" s="5" t="s">
        <v>424</v>
      </c>
      <c r="H87" s="5" t="s">
        <v>425</v>
      </c>
      <c r="I87" s="5" t="s">
        <v>426</v>
      </c>
      <c r="J87" s="18"/>
    </row>
    <row r="88" spans="1:10 16381:16381" ht="409.5" x14ac:dyDescent="0.25">
      <c r="A88" s="43" t="s">
        <v>323</v>
      </c>
      <c r="B88" s="5" t="s">
        <v>555</v>
      </c>
      <c r="C88" s="5" t="s">
        <v>424</v>
      </c>
      <c r="D88" s="5" t="s">
        <v>424</v>
      </c>
      <c r="E88" s="5" t="s">
        <v>556</v>
      </c>
      <c r="F88" s="5" t="s">
        <v>424</v>
      </c>
      <c r="G88" s="5" t="s">
        <v>424</v>
      </c>
      <c r="H88" s="5" t="s">
        <v>425</v>
      </c>
      <c r="I88" s="5" t="s">
        <v>426</v>
      </c>
      <c r="J88" s="18"/>
    </row>
    <row r="89" spans="1:10 16381:16381" ht="135" x14ac:dyDescent="0.25">
      <c r="A89" s="38" t="s">
        <v>208</v>
      </c>
      <c r="B89" s="5" t="s">
        <v>557</v>
      </c>
      <c r="C89" s="5" t="s">
        <v>424</v>
      </c>
      <c r="D89" s="5" t="s">
        <v>558</v>
      </c>
      <c r="E89" s="5" t="s">
        <v>559</v>
      </c>
      <c r="F89" s="5" t="s">
        <v>424</v>
      </c>
      <c r="G89" s="5" t="s">
        <v>560</v>
      </c>
      <c r="H89" s="3" t="s">
        <v>425</v>
      </c>
      <c r="I89" s="4" t="s">
        <v>426</v>
      </c>
      <c r="J89" s="44"/>
    </row>
    <row r="90" spans="1:10 16381:16381" ht="195" x14ac:dyDescent="0.25">
      <c r="A90" s="38" t="s">
        <v>146</v>
      </c>
      <c r="B90" s="5" t="s">
        <v>561</v>
      </c>
      <c r="C90" s="5" t="s">
        <v>424</v>
      </c>
      <c r="D90" s="6" t="s">
        <v>440</v>
      </c>
      <c r="E90" s="5" t="s">
        <v>562</v>
      </c>
      <c r="F90" s="5" t="s">
        <v>424</v>
      </c>
      <c r="G90" s="5" t="s">
        <v>563</v>
      </c>
      <c r="H90" s="3" t="s">
        <v>425</v>
      </c>
      <c r="I90" s="3" t="s">
        <v>426</v>
      </c>
      <c r="J90" s="44"/>
    </row>
    <row r="91" spans="1:10 16381:16381" ht="270" x14ac:dyDescent="0.25">
      <c r="A91" s="38" t="s">
        <v>31</v>
      </c>
      <c r="B91" s="5" t="s">
        <v>564</v>
      </c>
      <c r="C91" s="5" t="s">
        <v>424</v>
      </c>
      <c r="D91" s="5" t="s">
        <v>565</v>
      </c>
      <c r="E91" s="5" t="s">
        <v>566</v>
      </c>
      <c r="F91" s="5" t="s">
        <v>424</v>
      </c>
      <c r="G91" s="5" t="s">
        <v>424</v>
      </c>
      <c r="H91" s="3" t="s">
        <v>425</v>
      </c>
      <c r="I91" s="4" t="s">
        <v>426</v>
      </c>
      <c r="J91" s="44"/>
    </row>
    <row r="92" spans="1:10 16381:16381" ht="90" x14ac:dyDescent="0.25">
      <c r="A92" s="38" t="s">
        <v>409</v>
      </c>
      <c r="B92" s="5" t="s">
        <v>567</v>
      </c>
      <c r="C92" s="5" t="s">
        <v>424</v>
      </c>
      <c r="D92" s="5" t="s">
        <v>424</v>
      </c>
      <c r="E92" s="5" t="s">
        <v>568</v>
      </c>
      <c r="F92" s="5" t="s">
        <v>569</v>
      </c>
      <c r="G92" s="5" t="s">
        <v>424</v>
      </c>
      <c r="H92" s="3" t="s">
        <v>434</v>
      </c>
      <c r="I92" s="3" t="s">
        <v>426</v>
      </c>
      <c r="J92" s="44"/>
    </row>
    <row r="93" spans="1:10 16381:16381" ht="90" x14ac:dyDescent="0.25">
      <c r="A93" s="38" t="s">
        <v>410</v>
      </c>
      <c r="B93" s="5" t="s">
        <v>570</v>
      </c>
      <c r="C93" s="5" t="s">
        <v>424</v>
      </c>
      <c r="D93" s="5" t="s">
        <v>424</v>
      </c>
      <c r="E93" s="5" t="s">
        <v>568</v>
      </c>
      <c r="F93" s="5" t="s">
        <v>571</v>
      </c>
      <c r="G93" s="5" t="s">
        <v>424</v>
      </c>
      <c r="H93" s="3" t="s">
        <v>434</v>
      </c>
      <c r="I93" s="3" t="s">
        <v>426</v>
      </c>
      <c r="J93" s="44"/>
    </row>
    <row r="94" spans="1:10 16381:16381" ht="105" x14ac:dyDescent="0.25">
      <c r="A94" s="39" t="s">
        <v>408</v>
      </c>
      <c r="B94" s="5" t="s">
        <v>572</v>
      </c>
      <c r="C94" s="5" t="s">
        <v>573</v>
      </c>
      <c r="D94" s="5" t="s">
        <v>424</v>
      </c>
      <c r="E94" s="5" t="s">
        <v>574</v>
      </c>
      <c r="F94" s="5" t="s">
        <v>575</v>
      </c>
      <c r="G94" s="5" t="s">
        <v>424</v>
      </c>
      <c r="H94" s="4" t="s">
        <v>434</v>
      </c>
      <c r="I94" s="4" t="s">
        <v>426</v>
      </c>
      <c r="J94" s="45"/>
    </row>
    <row r="95" spans="1:10 16381:16381" ht="120" x14ac:dyDescent="0.25">
      <c r="A95" s="39" t="s">
        <v>149</v>
      </c>
      <c r="B95" s="5" t="s">
        <v>576</v>
      </c>
      <c r="C95" s="5" t="s">
        <v>577</v>
      </c>
      <c r="D95" s="5" t="s">
        <v>424</v>
      </c>
      <c r="E95" s="5" t="s">
        <v>578</v>
      </c>
      <c r="F95" s="5" t="s">
        <v>579</v>
      </c>
      <c r="G95" s="5" t="s">
        <v>580</v>
      </c>
      <c r="H95" s="4" t="s">
        <v>434</v>
      </c>
      <c r="I95" s="4" t="s">
        <v>426</v>
      </c>
      <c r="J95" s="45"/>
    </row>
    <row r="96" spans="1:10 16381:16381" ht="120" x14ac:dyDescent="0.25">
      <c r="A96" s="39" t="s">
        <v>185</v>
      </c>
      <c r="B96" s="6" t="s">
        <v>581</v>
      </c>
      <c r="C96" s="5" t="s">
        <v>582</v>
      </c>
      <c r="D96" s="5" t="s">
        <v>424</v>
      </c>
      <c r="E96" s="5" t="s">
        <v>583</v>
      </c>
      <c r="F96" s="5" t="s">
        <v>424</v>
      </c>
      <c r="G96" s="5" t="s">
        <v>424</v>
      </c>
      <c r="H96" s="4" t="s">
        <v>434</v>
      </c>
      <c r="I96" s="4" t="s">
        <v>426</v>
      </c>
      <c r="J96" s="45"/>
    </row>
    <row r="97" spans="1:10" ht="60" x14ac:dyDescent="0.25">
      <c r="A97" s="39" t="s">
        <v>183</v>
      </c>
      <c r="B97" s="6" t="s">
        <v>584</v>
      </c>
      <c r="C97" s="5" t="s">
        <v>424</v>
      </c>
      <c r="D97" s="5" t="s">
        <v>585</v>
      </c>
      <c r="E97" s="5" t="s">
        <v>586</v>
      </c>
      <c r="F97" s="5" t="s">
        <v>424</v>
      </c>
      <c r="G97" s="5" t="s">
        <v>424</v>
      </c>
      <c r="H97" s="4" t="s">
        <v>425</v>
      </c>
      <c r="I97" s="4" t="s">
        <v>426</v>
      </c>
      <c r="J97" s="45"/>
    </row>
    <row r="98" spans="1:10" ht="60" x14ac:dyDescent="0.25">
      <c r="A98" s="38" t="s">
        <v>32</v>
      </c>
      <c r="B98" s="5" t="s">
        <v>587</v>
      </c>
      <c r="C98" s="5" t="s">
        <v>424</v>
      </c>
      <c r="D98" s="5" t="s">
        <v>588</v>
      </c>
      <c r="E98" s="5" t="s">
        <v>589</v>
      </c>
      <c r="F98" s="5" t="s">
        <v>424</v>
      </c>
      <c r="G98" s="5" t="s">
        <v>424</v>
      </c>
      <c r="H98" s="3" t="s">
        <v>425</v>
      </c>
      <c r="I98" s="4" t="s">
        <v>426</v>
      </c>
      <c r="J98" s="44"/>
    </row>
    <row r="99" spans="1:10" ht="105" x14ac:dyDescent="0.25">
      <c r="A99" s="39" t="s">
        <v>312</v>
      </c>
      <c r="B99" s="6" t="s">
        <v>590</v>
      </c>
      <c r="C99" s="6" t="s">
        <v>424</v>
      </c>
      <c r="D99" s="6" t="s">
        <v>591</v>
      </c>
      <c r="E99" s="6" t="s">
        <v>592</v>
      </c>
      <c r="F99" s="6" t="s">
        <v>424</v>
      </c>
      <c r="G99" s="6" t="s">
        <v>593</v>
      </c>
      <c r="H99" s="6" t="s">
        <v>425</v>
      </c>
      <c r="I99" s="6" t="s">
        <v>426</v>
      </c>
      <c r="J99" s="59"/>
    </row>
    <row r="100" spans="1:10" ht="105" x14ac:dyDescent="0.25">
      <c r="A100" s="39" t="s">
        <v>313</v>
      </c>
      <c r="B100" s="6" t="s">
        <v>594</v>
      </c>
      <c r="C100" s="6" t="s">
        <v>424</v>
      </c>
      <c r="D100" s="6" t="s">
        <v>595</v>
      </c>
      <c r="E100" s="6" t="s">
        <v>592</v>
      </c>
      <c r="F100" s="6" t="s">
        <v>424</v>
      </c>
      <c r="G100" s="6" t="s">
        <v>596</v>
      </c>
      <c r="H100" s="6" t="s">
        <v>425</v>
      </c>
      <c r="I100" s="6" t="s">
        <v>426</v>
      </c>
      <c r="J100" s="59" t="s">
        <v>510</v>
      </c>
    </row>
    <row r="101" spans="1:10" ht="105" x14ac:dyDescent="0.25">
      <c r="A101" s="39" t="s">
        <v>316</v>
      </c>
      <c r="B101" s="6" t="s">
        <v>597</v>
      </c>
      <c r="C101" s="6" t="s">
        <v>424</v>
      </c>
      <c r="D101" s="6" t="s">
        <v>595</v>
      </c>
      <c r="E101" s="6" t="s">
        <v>592</v>
      </c>
      <c r="F101" s="6" t="s">
        <v>424</v>
      </c>
      <c r="G101" s="6" t="s">
        <v>593</v>
      </c>
      <c r="H101" s="6" t="s">
        <v>425</v>
      </c>
      <c r="I101" s="6" t="s">
        <v>426</v>
      </c>
      <c r="J101" s="59" t="s">
        <v>510</v>
      </c>
    </row>
    <row r="102" spans="1:10" ht="105" x14ac:dyDescent="0.25">
      <c r="A102" s="39" t="s">
        <v>317</v>
      </c>
      <c r="B102" s="5" t="s">
        <v>598</v>
      </c>
      <c r="C102" s="6" t="s">
        <v>424</v>
      </c>
      <c r="D102" s="6" t="s">
        <v>595</v>
      </c>
      <c r="E102" s="6" t="s">
        <v>592</v>
      </c>
      <c r="F102" s="6" t="s">
        <v>424</v>
      </c>
      <c r="G102" s="6" t="s">
        <v>593</v>
      </c>
      <c r="H102" s="6" t="s">
        <v>425</v>
      </c>
      <c r="I102" s="6" t="s">
        <v>426</v>
      </c>
      <c r="J102" s="59" t="s">
        <v>510</v>
      </c>
    </row>
    <row r="103" spans="1:10" ht="105" x14ac:dyDescent="0.25">
      <c r="A103" s="39" t="s">
        <v>319</v>
      </c>
      <c r="B103" s="6" t="s">
        <v>599</v>
      </c>
      <c r="C103" s="6" t="s">
        <v>424</v>
      </c>
      <c r="D103" s="6" t="s">
        <v>600</v>
      </c>
      <c r="E103" s="6" t="s">
        <v>592</v>
      </c>
      <c r="F103" s="6" t="s">
        <v>424</v>
      </c>
      <c r="G103" s="6" t="s">
        <v>601</v>
      </c>
      <c r="H103" s="6" t="s">
        <v>425</v>
      </c>
      <c r="I103" s="6" t="s">
        <v>426</v>
      </c>
      <c r="J103" s="59" t="s">
        <v>510</v>
      </c>
    </row>
    <row r="104" spans="1:10" ht="120" x14ac:dyDescent="0.25">
      <c r="A104" s="39" t="s">
        <v>322</v>
      </c>
      <c r="B104" s="6" t="s">
        <v>602</v>
      </c>
      <c r="C104" s="6" t="s">
        <v>424</v>
      </c>
      <c r="D104" s="6" t="s">
        <v>603</v>
      </c>
      <c r="E104" s="6" t="s">
        <v>592</v>
      </c>
      <c r="F104" s="6" t="s">
        <v>424</v>
      </c>
      <c r="G104" s="6" t="s">
        <v>604</v>
      </c>
      <c r="H104" s="6" t="s">
        <v>425</v>
      </c>
      <c r="I104" s="6" t="s">
        <v>426</v>
      </c>
      <c r="J104" s="59" t="s">
        <v>510</v>
      </c>
    </row>
    <row r="105" spans="1:10" ht="60" x14ac:dyDescent="0.25">
      <c r="A105" s="39" t="s">
        <v>309</v>
      </c>
      <c r="B105" s="5" t="s">
        <v>605</v>
      </c>
      <c r="C105" s="5" t="s">
        <v>424</v>
      </c>
      <c r="D105" s="5" t="s">
        <v>424</v>
      </c>
      <c r="E105" s="5" t="s">
        <v>606</v>
      </c>
      <c r="F105" s="5" t="s">
        <v>424</v>
      </c>
      <c r="G105" s="4" t="s">
        <v>424</v>
      </c>
      <c r="H105" s="4" t="s">
        <v>607</v>
      </c>
      <c r="I105" s="4" t="s">
        <v>607</v>
      </c>
      <c r="J105" s="48"/>
    </row>
    <row r="106" spans="1:10" ht="180" x14ac:dyDescent="0.25">
      <c r="A106" s="39" t="s">
        <v>291</v>
      </c>
      <c r="B106" s="6" t="s">
        <v>608</v>
      </c>
      <c r="C106" s="5" t="s">
        <v>424</v>
      </c>
      <c r="D106" s="5" t="s">
        <v>609</v>
      </c>
      <c r="E106" s="5" t="s">
        <v>610</v>
      </c>
      <c r="F106" s="5" t="s">
        <v>424</v>
      </c>
      <c r="G106" s="5" t="s">
        <v>424</v>
      </c>
      <c r="H106" s="4" t="s">
        <v>425</v>
      </c>
      <c r="I106" s="4" t="s">
        <v>426</v>
      </c>
      <c r="J106" s="45"/>
    </row>
    <row r="107" spans="1:10" ht="409.5" x14ac:dyDescent="0.25">
      <c r="A107" s="38" t="s">
        <v>174</v>
      </c>
      <c r="B107" s="5" t="s">
        <v>611</v>
      </c>
      <c r="C107" s="5" t="s">
        <v>424</v>
      </c>
      <c r="D107" s="5" t="s">
        <v>612</v>
      </c>
      <c r="E107" s="5" t="s">
        <v>613</v>
      </c>
      <c r="F107" s="5" t="s">
        <v>614</v>
      </c>
      <c r="G107" s="5" t="s">
        <v>424</v>
      </c>
      <c r="H107" s="3" t="s">
        <v>425</v>
      </c>
      <c r="I107" s="4" t="s">
        <v>426</v>
      </c>
      <c r="J107" s="44"/>
    </row>
    <row r="108" spans="1:10" ht="409.5" x14ac:dyDescent="0.25">
      <c r="A108" s="39" t="s">
        <v>287</v>
      </c>
      <c r="B108" s="6" t="s">
        <v>611</v>
      </c>
      <c r="C108" s="6" t="s">
        <v>424</v>
      </c>
      <c r="D108" s="6" t="s">
        <v>612</v>
      </c>
      <c r="E108" s="6" t="s">
        <v>613</v>
      </c>
      <c r="F108" s="6" t="s">
        <v>614</v>
      </c>
      <c r="G108" s="6" t="s">
        <v>424</v>
      </c>
      <c r="H108" s="6" t="s">
        <v>425</v>
      </c>
      <c r="I108" s="6" t="s">
        <v>426</v>
      </c>
      <c r="J108" s="59" t="s">
        <v>510</v>
      </c>
    </row>
    <row r="109" spans="1:10" ht="409.5" x14ac:dyDescent="0.25">
      <c r="A109" s="38" t="s">
        <v>175</v>
      </c>
      <c r="B109" s="5" t="s">
        <v>615</v>
      </c>
      <c r="C109" s="5" t="s">
        <v>424</v>
      </c>
      <c r="D109" s="5" t="s">
        <v>612</v>
      </c>
      <c r="E109" s="5" t="s">
        <v>616</v>
      </c>
      <c r="F109" s="5" t="s">
        <v>617</v>
      </c>
      <c r="G109" s="5" t="s">
        <v>424</v>
      </c>
      <c r="H109" s="3" t="s">
        <v>425</v>
      </c>
      <c r="I109" s="4" t="s">
        <v>426</v>
      </c>
      <c r="J109" s="44"/>
    </row>
    <row r="110" spans="1:10" ht="90" x14ac:dyDescent="0.25">
      <c r="A110" s="43" t="s">
        <v>318</v>
      </c>
      <c r="B110" s="5" t="s">
        <v>618</v>
      </c>
      <c r="C110" s="5" t="s">
        <v>424</v>
      </c>
      <c r="D110" s="5" t="s">
        <v>619</v>
      </c>
      <c r="E110" s="5" t="s">
        <v>620</v>
      </c>
      <c r="F110" s="5" t="s">
        <v>424</v>
      </c>
      <c r="G110" s="5" t="s">
        <v>424</v>
      </c>
      <c r="H110" s="5" t="s">
        <v>425</v>
      </c>
      <c r="I110" s="5" t="s">
        <v>426</v>
      </c>
      <c r="J110" s="18"/>
    </row>
    <row r="111" spans="1:10" ht="90" x14ac:dyDescent="0.25">
      <c r="A111" s="38" t="s">
        <v>121</v>
      </c>
      <c r="B111" s="5" t="s">
        <v>621</v>
      </c>
      <c r="C111" s="5" t="s">
        <v>622</v>
      </c>
      <c r="D111" s="5" t="s">
        <v>424</v>
      </c>
      <c r="E111" s="5" t="s">
        <v>623</v>
      </c>
      <c r="F111" s="5" t="s">
        <v>624</v>
      </c>
      <c r="G111" s="5" t="s">
        <v>424</v>
      </c>
      <c r="H111" s="3" t="s">
        <v>434</v>
      </c>
      <c r="I111" s="3" t="s">
        <v>426</v>
      </c>
      <c r="J111" s="44"/>
    </row>
    <row r="112" spans="1:10" ht="75" x14ac:dyDescent="0.25">
      <c r="A112" s="38" t="s">
        <v>120</v>
      </c>
      <c r="B112" s="5" t="s">
        <v>625</v>
      </c>
      <c r="C112" s="5" t="s">
        <v>626</v>
      </c>
      <c r="D112" s="5" t="s">
        <v>424</v>
      </c>
      <c r="E112" s="5" t="s">
        <v>627</v>
      </c>
      <c r="F112" s="5" t="s">
        <v>628</v>
      </c>
      <c r="G112" s="5" t="s">
        <v>424</v>
      </c>
      <c r="H112" s="3" t="s">
        <v>434</v>
      </c>
      <c r="I112" s="3" t="s">
        <v>426</v>
      </c>
      <c r="J112" s="44"/>
    </row>
    <row r="113" spans="1:10" ht="120" x14ac:dyDescent="0.25">
      <c r="A113" s="38" t="s">
        <v>123</v>
      </c>
      <c r="B113" s="5" t="s">
        <v>629</v>
      </c>
      <c r="C113" s="5" t="s">
        <v>630</v>
      </c>
      <c r="D113" s="5" t="s">
        <v>424</v>
      </c>
      <c r="E113" s="5" t="s">
        <v>631</v>
      </c>
      <c r="F113" s="5" t="s">
        <v>424</v>
      </c>
      <c r="G113" s="5" t="s">
        <v>632</v>
      </c>
      <c r="H113" s="3" t="s">
        <v>425</v>
      </c>
      <c r="I113" s="4" t="s">
        <v>426</v>
      </c>
      <c r="J113" s="44"/>
    </row>
    <row r="114" spans="1:10" s="2" customFormat="1" x14ac:dyDescent="0.25">
      <c r="A114" s="53" t="s">
        <v>314</v>
      </c>
      <c r="B114" s="54" t="s">
        <v>633</v>
      </c>
      <c r="C114" s="54" t="s">
        <v>448</v>
      </c>
      <c r="D114" s="54" t="s">
        <v>448</v>
      </c>
      <c r="E114" s="54" t="s">
        <v>448</v>
      </c>
      <c r="F114" s="54" t="s">
        <v>448</v>
      </c>
      <c r="G114" s="54" t="s">
        <v>424</v>
      </c>
      <c r="H114" s="54" t="s">
        <v>425</v>
      </c>
      <c r="I114" s="54" t="s">
        <v>426</v>
      </c>
      <c r="J114" s="55"/>
    </row>
  </sheetData>
  <sortState xmlns:xlrd2="http://schemas.microsoft.com/office/spreadsheetml/2017/richdata2" ref="A2:J104">
    <sortCondition descending="1" ref="H2:H104"/>
    <sortCondition ref="A2:A104"/>
  </sortState>
  <conditionalFormatting sqref="A81">
    <cfRule type="duplicateValues" dxfId="9" priority="1"/>
  </conditionalFormatting>
  <conditionalFormatting sqref="I81">
    <cfRule type="expression" dxfId="8" priority="2">
      <formula>ISTEXT(I81:J81)</formula>
    </cfRule>
  </conditionalFormatting>
  <conditionalFormatting sqref="J81">
    <cfRule type="expression" dxfId="7" priority="3">
      <formula>ISTEXT(J81:J81)</formula>
    </cfRule>
  </conditionalFormatting>
  <pageMargins left="0.25" right="0.25" top="0.75" bottom="0.75" header="0.3" footer="0.3"/>
  <pageSetup scale="43" fitToHeight="0" orientation="landscape" horizontalDpi="1200" verticalDpi="1200" r:id="rId1"/>
  <headerFooter>
    <oddHeader>&amp;L&amp;"-,Bold"&amp;14RSCCD Enrollment Management
Data Dictionaries&amp;R&amp;"-,Bold"&amp;14STUDENT GRAIN</oddHeader>
    <oddFooter>&amp;C&amp;"-,Bold"Page &amp;P of &amp;N</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163"/>
  <sheetViews>
    <sheetView zoomScale="85" zoomScaleNormal="85" workbookViewId="0">
      <pane ySplit="1" topLeftCell="A2" activePane="bottomLeft" state="frozen"/>
      <selection pane="bottomLeft" activeCell="A2" sqref="A2"/>
    </sheetView>
  </sheetViews>
  <sheetFormatPr defaultColWidth="9.140625" defaultRowHeight="15" x14ac:dyDescent="0.25"/>
  <cols>
    <col min="1" max="1" width="44.42578125" style="1" bestFit="1" customWidth="1"/>
    <col min="2" max="2" width="48.7109375" style="1" customWidth="1"/>
    <col min="3" max="3" width="26.85546875" style="1" customWidth="1"/>
    <col min="4" max="4" width="40.140625" style="1" customWidth="1"/>
    <col min="5" max="5" width="31.5703125" style="1" customWidth="1"/>
    <col min="6" max="6" width="25.140625" style="1" customWidth="1"/>
    <col min="7" max="7" width="38.85546875" style="1" customWidth="1"/>
    <col min="8" max="8" width="24.5703125" style="1" customWidth="1"/>
    <col min="9" max="9" width="14.42578125" style="1" customWidth="1"/>
    <col min="10" max="10" width="20" style="1" customWidth="1"/>
    <col min="11" max="16384" width="9.140625" style="1"/>
  </cols>
  <sheetData>
    <row r="1" spans="1:10" ht="31.5" customHeight="1" x14ac:dyDescent="0.25">
      <c r="A1" s="50" t="s">
        <v>8</v>
      </c>
      <c r="B1" s="51" t="s">
        <v>14</v>
      </c>
      <c r="C1" s="51" t="s">
        <v>15</v>
      </c>
      <c r="D1" s="51" t="s">
        <v>16</v>
      </c>
      <c r="E1" s="51" t="s">
        <v>17</v>
      </c>
      <c r="F1" s="51" t="s">
        <v>18</v>
      </c>
      <c r="G1" s="51" t="s">
        <v>419</v>
      </c>
      <c r="H1" s="51" t="s">
        <v>420</v>
      </c>
      <c r="I1" s="51" t="s">
        <v>421</v>
      </c>
      <c r="J1" s="52" t="s">
        <v>422</v>
      </c>
    </row>
    <row r="2" spans="1:10" ht="75" x14ac:dyDescent="0.25">
      <c r="A2" s="39" t="s">
        <v>26</v>
      </c>
      <c r="B2" s="6" t="s">
        <v>634</v>
      </c>
      <c r="C2" s="6" t="s">
        <v>424</v>
      </c>
      <c r="D2" s="6" t="s">
        <v>635</v>
      </c>
      <c r="E2" s="6" t="s">
        <v>636</v>
      </c>
      <c r="F2" s="6" t="s">
        <v>637</v>
      </c>
      <c r="G2" s="6" t="s">
        <v>424</v>
      </c>
      <c r="H2" s="6" t="s">
        <v>425</v>
      </c>
      <c r="I2" s="6" t="s">
        <v>366</v>
      </c>
      <c r="J2" s="59"/>
    </row>
    <row r="3" spans="1:10" customFormat="1" ht="75" x14ac:dyDescent="0.25">
      <c r="A3" s="38" t="s">
        <v>27</v>
      </c>
      <c r="B3" s="5" t="s">
        <v>638</v>
      </c>
      <c r="C3" s="5" t="s">
        <v>424</v>
      </c>
      <c r="D3" s="5" t="s">
        <v>639</v>
      </c>
      <c r="E3" s="5" t="s">
        <v>640</v>
      </c>
      <c r="F3" s="5" t="s">
        <v>424</v>
      </c>
      <c r="G3" s="5" t="s">
        <v>424</v>
      </c>
      <c r="H3" s="3" t="s">
        <v>425</v>
      </c>
      <c r="I3" s="3" t="s">
        <v>366</v>
      </c>
      <c r="J3" s="44"/>
    </row>
    <row r="4" spans="1:10" ht="90" x14ac:dyDescent="0.25">
      <c r="A4" s="39" t="s">
        <v>29</v>
      </c>
      <c r="B4" s="6" t="s">
        <v>641</v>
      </c>
      <c r="C4" s="6" t="s">
        <v>424</v>
      </c>
      <c r="D4" s="6" t="s">
        <v>642</v>
      </c>
      <c r="E4" s="6" t="s">
        <v>643</v>
      </c>
      <c r="F4" s="6" t="s">
        <v>424</v>
      </c>
      <c r="G4" s="6" t="s">
        <v>424</v>
      </c>
      <c r="H4" s="6" t="s">
        <v>425</v>
      </c>
      <c r="I4" s="6" t="s">
        <v>366</v>
      </c>
      <c r="J4" s="59"/>
    </row>
    <row r="5" spans="1:10" ht="270" x14ac:dyDescent="0.25">
      <c r="A5" s="39" t="s">
        <v>31</v>
      </c>
      <c r="B5" s="6" t="s">
        <v>564</v>
      </c>
      <c r="C5" s="6" t="s">
        <v>424</v>
      </c>
      <c r="D5" s="6" t="s">
        <v>565</v>
      </c>
      <c r="E5" s="6" t="s">
        <v>566</v>
      </c>
      <c r="F5" s="6" t="s">
        <v>424</v>
      </c>
      <c r="G5" s="6" t="s">
        <v>424</v>
      </c>
      <c r="H5" s="6" t="s">
        <v>425</v>
      </c>
      <c r="I5" s="6" t="s">
        <v>426</v>
      </c>
      <c r="J5" s="59" t="s">
        <v>510</v>
      </c>
    </row>
    <row r="6" spans="1:10" ht="60" x14ac:dyDescent="0.25">
      <c r="A6" s="39" t="s">
        <v>32</v>
      </c>
      <c r="B6" s="6" t="s">
        <v>587</v>
      </c>
      <c r="C6" s="6" t="s">
        <v>424</v>
      </c>
      <c r="D6" s="6" t="s">
        <v>588</v>
      </c>
      <c r="E6" s="6" t="s">
        <v>589</v>
      </c>
      <c r="F6" s="6" t="s">
        <v>424</v>
      </c>
      <c r="G6" s="6" t="s">
        <v>424</v>
      </c>
      <c r="H6" s="6" t="s">
        <v>425</v>
      </c>
      <c r="I6" s="6" t="s">
        <v>426</v>
      </c>
      <c r="J6" s="59" t="s">
        <v>510</v>
      </c>
    </row>
    <row r="7" spans="1:10" ht="90" x14ac:dyDescent="0.25">
      <c r="A7" s="39" t="s">
        <v>36</v>
      </c>
      <c r="B7" s="6" t="s">
        <v>423</v>
      </c>
      <c r="C7" s="6" t="s">
        <v>424</v>
      </c>
      <c r="D7" s="6" t="s">
        <v>424</v>
      </c>
      <c r="E7" s="6" t="s">
        <v>424</v>
      </c>
      <c r="F7" s="6" t="s">
        <v>424</v>
      </c>
      <c r="G7" s="6" t="s">
        <v>644</v>
      </c>
      <c r="H7" s="6" t="s">
        <v>425</v>
      </c>
      <c r="I7" s="6" t="s">
        <v>426</v>
      </c>
      <c r="J7" s="59" t="s">
        <v>510</v>
      </c>
    </row>
    <row r="8" spans="1:10" s="2" customFormat="1" ht="135" x14ac:dyDescent="0.25">
      <c r="A8" s="43" t="s">
        <v>39</v>
      </c>
      <c r="B8" s="5" t="s">
        <v>427</v>
      </c>
      <c r="C8" s="5" t="s">
        <v>424</v>
      </c>
      <c r="D8" s="5" t="s">
        <v>428</v>
      </c>
      <c r="E8" s="5" t="s">
        <v>424</v>
      </c>
      <c r="F8" s="5" t="s">
        <v>424</v>
      </c>
      <c r="G8" s="5" t="s">
        <v>424</v>
      </c>
      <c r="H8" s="5" t="s">
        <v>425</v>
      </c>
      <c r="I8" s="5" t="s">
        <v>426</v>
      </c>
      <c r="J8" s="18"/>
    </row>
    <row r="9" spans="1:10" ht="30" x14ac:dyDescent="0.25">
      <c r="A9" s="39" t="s">
        <v>42</v>
      </c>
      <c r="B9" s="6" t="s">
        <v>645</v>
      </c>
      <c r="C9" s="6" t="s">
        <v>646</v>
      </c>
      <c r="D9" s="6" t="s">
        <v>424</v>
      </c>
      <c r="E9" s="6" t="s">
        <v>424</v>
      </c>
      <c r="F9" s="6" t="s">
        <v>424</v>
      </c>
      <c r="G9" s="6" t="s">
        <v>424</v>
      </c>
      <c r="H9" s="4" t="s">
        <v>434</v>
      </c>
      <c r="I9" s="6" t="s">
        <v>366</v>
      </c>
      <c r="J9" s="45"/>
    </row>
    <row r="10" spans="1:10" ht="60" x14ac:dyDescent="0.25">
      <c r="A10" s="39" t="s">
        <v>43</v>
      </c>
      <c r="B10" s="6" t="s">
        <v>647</v>
      </c>
      <c r="C10" s="6" t="s">
        <v>648</v>
      </c>
      <c r="D10" s="6" t="s">
        <v>424</v>
      </c>
      <c r="E10" s="6" t="s">
        <v>424</v>
      </c>
      <c r="F10" s="6" t="s">
        <v>424</v>
      </c>
      <c r="G10" s="15" t="s">
        <v>649</v>
      </c>
      <c r="H10" s="4" t="s">
        <v>434</v>
      </c>
      <c r="I10" s="6" t="s">
        <v>366</v>
      </c>
      <c r="J10" s="45"/>
    </row>
    <row r="11" spans="1:10" ht="60" x14ac:dyDescent="0.25">
      <c r="A11" s="39" t="s">
        <v>70</v>
      </c>
      <c r="B11" s="6" t="s">
        <v>650</v>
      </c>
      <c r="C11" s="6" t="s">
        <v>424</v>
      </c>
      <c r="D11" s="6" t="s">
        <v>651</v>
      </c>
      <c r="E11" s="6" t="s">
        <v>424</v>
      </c>
      <c r="F11" s="6" t="s">
        <v>652</v>
      </c>
      <c r="G11" s="6" t="s">
        <v>424</v>
      </c>
      <c r="H11" s="6" t="s">
        <v>607</v>
      </c>
      <c r="I11" s="6" t="s">
        <v>366</v>
      </c>
      <c r="J11" s="59"/>
    </row>
    <row r="12" spans="1:10" ht="75" x14ac:dyDescent="0.25">
      <c r="A12" s="56" t="s">
        <v>71</v>
      </c>
      <c r="B12" s="5" t="s">
        <v>653</v>
      </c>
      <c r="C12" s="5" t="s">
        <v>424</v>
      </c>
      <c r="D12" s="5" t="s">
        <v>654</v>
      </c>
      <c r="E12" s="5" t="s">
        <v>424</v>
      </c>
      <c r="F12" s="5" t="s">
        <v>424</v>
      </c>
      <c r="G12" s="5" t="s">
        <v>424</v>
      </c>
      <c r="H12" s="5" t="s">
        <v>425</v>
      </c>
      <c r="I12" s="5" t="s">
        <v>94</v>
      </c>
      <c r="J12" s="59"/>
    </row>
    <row r="13" spans="1:10" ht="75" x14ac:dyDescent="0.25">
      <c r="A13" s="56" t="s">
        <v>72</v>
      </c>
      <c r="B13" s="5" t="s">
        <v>655</v>
      </c>
      <c r="C13" s="5" t="s">
        <v>424</v>
      </c>
      <c r="D13" s="5" t="s">
        <v>656</v>
      </c>
      <c r="E13" s="5" t="s">
        <v>424</v>
      </c>
      <c r="F13" s="5" t="s">
        <v>424</v>
      </c>
      <c r="G13" s="5" t="s">
        <v>424</v>
      </c>
      <c r="H13" s="5" t="s">
        <v>425</v>
      </c>
      <c r="I13" s="6" t="s">
        <v>94</v>
      </c>
      <c r="J13" s="59"/>
    </row>
    <row r="14" spans="1:10" ht="60" x14ac:dyDescent="0.25">
      <c r="A14" s="39" t="s">
        <v>75</v>
      </c>
      <c r="B14" s="6" t="s">
        <v>657</v>
      </c>
      <c r="C14" s="5" t="s">
        <v>424</v>
      </c>
      <c r="D14" s="5" t="s">
        <v>448</v>
      </c>
      <c r="E14" s="5" t="s">
        <v>658</v>
      </c>
      <c r="F14" s="5" t="s">
        <v>424</v>
      </c>
      <c r="G14" s="6" t="s">
        <v>510</v>
      </c>
      <c r="H14" s="6" t="s">
        <v>607</v>
      </c>
      <c r="I14" s="6" t="s">
        <v>607</v>
      </c>
      <c r="J14" s="59"/>
    </row>
    <row r="15" spans="1:10" ht="75" x14ac:dyDescent="0.25">
      <c r="A15" s="38" t="s">
        <v>78</v>
      </c>
      <c r="B15" s="5" t="s">
        <v>659</v>
      </c>
      <c r="C15" s="6" t="s">
        <v>660</v>
      </c>
      <c r="D15" s="6" t="s">
        <v>424</v>
      </c>
      <c r="E15" s="6" t="s">
        <v>424</v>
      </c>
      <c r="F15" s="6" t="s">
        <v>424</v>
      </c>
      <c r="G15" s="6" t="s">
        <v>424</v>
      </c>
      <c r="H15" s="3" t="s">
        <v>434</v>
      </c>
      <c r="I15" s="3" t="s">
        <v>366</v>
      </c>
      <c r="J15" s="44"/>
    </row>
    <row r="16" spans="1:10" ht="30" x14ac:dyDescent="0.25">
      <c r="A16" s="43" t="s">
        <v>80</v>
      </c>
      <c r="B16" s="5" t="s">
        <v>429</v>
      </c>
      <c r="C16" s="5" t="s">
        <v>424</v>
      </c>
      <c r="D16" s="5" t="s">
        <v>430</v>
      </c>
      <c r="E16" s="5" t="s">
        <v>424</v>
      </c>
      <c r="F16" s="5" t="s">
        <v>424</v>
      </c>
      <c r="G16" s="5" t="s">
        <v>424</v>
      </c>
      <c r="H16" s="5" t="s">
        <v>425</v>
      </c>
      <c r="I16" s="5" t="s">
        <v>426</v>
      </c>
      <c r="J16" s="18"/>
    </row>
    <row r="17" spans="1:10" ht="75" x14ac:dyDescent="0.25">
      <c r="A17" s="38" t="s">
        <v>119</v>
      </c>
      <c r="B17" s="5" t="s">
        <v>431</v>
      </c>
      <c r="C17" s="5" t="s">
        <v>432</v>
      </c>
      <c r="D17" s="5" t="s">
        <v>424</v>
      </c>
      <c r="E17" s="5" t="s">
        <v>424</v>
      </c>
      <c r="F17" s="5" t="s">
        <v>433</v>
      </c>
      <c r="G17" s="5" t="s">
        <v>424</v>
      </c>
      <c r="H17" s="3" t="s">
        <v>434</v>
      </c>
      <c r="I17" s="3" t="s">
        <v>426</v>
      </c>
      <c r="J17" s="44"/>
    </row>
    <row r="18" spans="1:10" ht="75" x14ac:dyDescent="0.25">
      <c r="A18" s="38" t="s">
        <v>120</v>
      </c>
      <c r="B18" s="5" t="s">
        <v>625</v>
      </c>
      <c r="C18" s="5" t="s">
        <v>626</v>
      </c>
      <c r="D18" s="5" t="s">
        <v>424</v>
      </c>
      <c r="E18" s="5" t="s">
        <v>627</v>
      </c>
      <c r="F18" s="5" t="s">
        <v>628</v>
      </c>
      <c r="G18" s="5" t="s">
        <v>424</v>
      </c>
      <c r="H18" s="3" t="s">
        <v>434</v>
      </c>
      <c r="I18" s="3" t="s">
        <v>426</v>
      </c>
      <c r="J18" s="44"/>
    </row>
    <row r="19" spans="1:10" ht="90" x14ac:dyDescent="0.25">
      <c r="A19" s="38" t="s">
        <v>121</v>
      </c>
      <c r="B19" s="5" t="s">
        <v>621</v>
      </c>
      <c r="C19" s="5" t="s">
        <v>622</v>
      </c>
      <c r="D19" s="5" t="s">
        <v>424</v>
      </c>
      <c r="E19" s="5" t="s">
        <v>623</v>
      </c>
      <c r="F19" s="5" t="s">
        <v>624</v>
      </c>
      <c r="G19" s="5" t="s">
        <v>424</v>
      </c>
      <c r="H19" s="3" t="s">
        <v>434</v>
      </c>
      <c r="I19" s="3" t="s">
        <v>426</v>
      </c>
      <c r="J19" s="44"/>
    </row>
    <row r="20" spans="1:10" ht="75" x14ac:dyDescent="0.25">
      <c r="A20" s="38" t="s">
        <v>122</v>
      </c>
      <c r="B20" s="5" t="s">
        <v>435</v>
      </c>
      <c r="C20" s="5" t="s">
        <v>436</v>
      </c>
      <c r="D20" s="5" t="s">
        <v>424</v>
      </c>
      <c r="E20" s="5" t="s">
        <v>424</v>
      </c>
      <c r="F20" s="5" t="s">
        <v>437</v>
      </c>
      <c r="G20" s="5" t="s">
        <v>424</v>
      </c>
      <c r="H20" s="3" t="s">
        <v>434</v>
      </c>
      <c r="I20" s="3" t="s">
        <v>426</v>
      </c>
      <c r="J20" s="44"/>
    </row>
    <row r="21" spans="1:10" ht="120" x14ac:dyDescent="0.25">
      <c r="A21" s="39" t="s">
        <v>123</v>
      </c>
      <c r="B21" s="6" t="s">
        <v>629</v>
      </c>
      <c r="C21" s="6" t="s">
        <v>630</v>
      </c>
      <c r="D21" s="6" t="s">
        <v>424</v>
      </c>
      <c r="E21" s="6" t="s">
        <v>631</v>
      </c>
      <c r="F21" s="6" t="s">
        <v>424</v>
      </c>
      <c r="G21" s="6" t="s">
        <v>632</v>
      </c>
      <c r="H21" s="6" t="s">
        <v>425</v>
      </c>
      <c r="I21" s="6" t="s">
        <v>426</v>
      </c>
      <c r="J21" s="59" t="s">
        <v>510</v>
      </c>
    </row>
    <row r="22" spans="1:10" ht="30" x14ac:dyDescent="0.25">
      <c r="A22" s="43" t="s">
        <v>124</v>
      </c>
      <c r="B22" s="5" t="s">
        <v>438</v>
      </c>
      <c r="C22" s="6" t="s">
        <v>424</v>
      </c>
      <c r="D22" s="6" t="s">
        <v>424</v>
      </c>
      <c r="E22" s="6" t="s">
        <v>424</v>
      </c>
      <c r="F22" s="6" t="s">
        <v>424</v>
      </c>
      <c r="G22" s="6" t="s">
        <v>424</v>
      </c>
      <c r="H22" s="5" t="s">
        <v>434</v>
      </c>
      <c r="I22" s="5" t="s">
        <v>366</v>
      </c>
      <c r="J22" s="18"/>
    </row>
    <row r="23" spans="1:10" ht="75" x14ac:dyDescent="0.25">
      <c r="A23" s="43" t="s">
        <v>125</v>
      </c>
      <c r="B23" s="5" t="s">
        <v>661</v>
      </c>
      <c r="C23" s="5" t="s">
        <v>662</v>
      </c>
      <c r="D23" s="6" t="s">
        <v>424</v>
      </c>
      <c r="E23" s="5" t="s">
        <v>663</v>
      </c>
      <c r="F23" s="6" t="s">
        <v>424</v>
      </c>
      <c r="G23" s="6" t="s">
        <v>424</v>
      </c>
      <c r="H23" s="5" t="s">
        <v>434</v>
      </c>
      <c r="I23" s="5" t="s">
        <v>366</v>
      </c>
      <c r="J23" s="18"/>
    </row>
    <row r="24" spans="1:10" ht="45" x14ac:dyDescent="0.25">
      <c r="A24" s="56" t="s">
        <v>126</v>
      </c>
      <c r="B24" s="6" t="s">
        <v>664</v>
      </c>
      <c r="C24" s="6" t="s">
        <v>665</v>
      </c>
      <c r="D24" s="6" t="s">
        <v>424</v>
      </c>
      <c r="E24" s="6" t="s">
        <v>666</v>
      </c>
      <c r="F24" s="6" t="s">
        <v>667</v>
      </c>
      <c r="G24" s="6" t="s">
        <v>424</v>
      </c>
      <c r="H24" s="6" t="s">
        <v>434</v>
      </c>
      <c r="I24" s="6" t="s">
        <v>366</v>
      </c>
      <c r="J24" s="59"/>
    </row>
    <row r="25" spans="1:10" ht="60" x14ac:dyDescent="0.25">
      <c r="A25" s="56" t="s">
        <v>127</v>
      </c>
      <c r="B25" s="6" t="s">
        <v>668</v>
      </c>
      <c r="C25" s="6" t="s">
        <v>669</v>
      </c>
      <c r="D25" s="6" t="s">
        <v>424</v>
      </c>
      <c r="E25" s="6" t="s">
        <v>670</v>
      </c>
      <c r="F25" s="6" t="s">
        <v>671</v>
      </c>
      <c r="G25" s="6" t="s">
        <v>424</v>
      </c>
      <c r="H25" s="6" t="s">
        <v>434</v>
      </c>
      <c r="I25" s="6" t="s">
        <v>366</v>
      </c>
      <c r="J25" s="59"/>
    </row>
    <row r="26" spans="1:10" s="2" customFormat="1" ht="105" x14ac:dyDescent="0.25">
      <c r="A26" s="43" t="s">
        <v>128</v>
      </c>
      <c r="B26" s="5" t="s">
        <v>672</v>
      </c>
      <c r="C26" s="5" t="s">
        <v>424</v>
      </c>
      <c r="D26" s="5" t="s">
        <v>673</v>
      </c>
      <c r="E26" s="5" t="s">
        <v>674</v>
      </c>
      <c r="F26" s="5" t="s">
        <v>424</v>
      </c>
      <c r="G26" s="5" t="s">
        <v>424</v>
      </c>
      <c r="H26" s="5" t="s">
        <v>425</v>
      </c>
      <c r="I26" s="5" t="s">
        <v>607</v>
      </c>
      <c r="J26" s="18"/>
    </row>
    <row r="27" spans="1:10" s="2" customFormat="1" ht="45" x14ac:dyDescent="0.25">
      <c r="A27" s="43" t="s">
        <v>135</v>
      </c>
      <c r="B27" s="5" t="s">
        <v>675</v>
      </c>
      <c r="C27" s="5" t="s">
        <v>424</v>
      </c>
      <c r="D27" s="5" t="s">
        <v>676</v>
      </c>
      <c r="E27" s="5" t="s">
        <v>424</v>
      </c>
      <c r="F27" s="5" t="s">
        <v>424</v>
      </c>
      <c r="G27" s="5" t="s">
        <v>424</v>
      </c>
      <c r="H27" s="5" t="s">
        <v>425</v>
      </c>
      <c r="I27" s="5" t="s">
        <v>94</v>
      </c>
      <c r="J27" s="18"/>
    </row>
    <row r="28" spans="1:10" s="2" customFormat="1" ht="105" x14ac:dyDescent="0.25">
      <c r="A28" s="43" t="s">
        <v>136</v>
      </c>
      <c r="B28" s="5" t="s">
        <v>677</v>
      </c>
      <c r="C28" s="5" t="s">
        <v>424</v>
      </c>
      <c r="D28" s="5" t="s">
        <v>678</v>
      </c>
      <c r="E28" s="5" t="s">
        <v>424</v>
      </c>
      <c r="F28" s="5" t="s">
        <v>424</v>
      </c>
      <c r="G28" s="5" t="s">
        <v>679</v>
      </c>
      <c r="H28" s="5" t="s">
        <v>425</v>
      </c>
      <c r="I28" s="5" t="s">
        <v>94</v>
      </c>
      <c r="J28" s="18"/>
    </row>
    <row r="29" spans="1:10" s="2" customFormat="1" ht="45" x14ac:dyDescent="0.25">
      <c r="A29" s="61" t="s">
        <v>137</v>
      </c>
      <c r="B29" s="5" t="s">
        <v>680</v>
      </c>
      <c r="C29" s="5" t="s">
        <v>424</v>
      </c>
      <c r="D29" s="5" t="s">
        <v>681</v>
      </c>
      <c r="E29" s="5" t="s">
        <v>424</v>
      </c>
      <c r="F29" s="5" t="s">
        <v>682</v>
      </c>
      <c r="G29" s="5" t="s">
        <v>424</v>
      </c>
      <c r="H29" s="5" t="s">
        <v>425</v>
      </c>
      <c r="I29" s="6" t="s">
        <v>94</v>
      </c>
      <c r="J29" s="63" t="s">
        <v>683</v>
      </c>
    </row>
    <row r="30" spans="1:10" s="2" customFormat="1" ht="45" x14ac:dyDescent="0.25">
      <c r="A30" s="61" t="s">
        <v>138</v>
      </c>
      <c r="B30" s="5" t="s">
        <v>684</v>
      </c>
      <c r="C30" s="5" t="s">
        <v>424</v>
      </c>
      <c r="D30" s="5" t="s">
        <v>685</v>
      </c>
      <c r="E30" s="5" t="s">
        <v>424</v>
      </c>
      <c r="F30" s="5" t="s">
        <v>686</v>
      </c>
      <c r="G30" s="5" t="s">
        <v>424</v>
      </c>
      <c r="H30" s="5" t="s">
        <v>425</v>
      </c>
      <c r="I30" s="6" t="s">
        <v>94</v>
      </c>
      <c r="J30" s="63"/>
    </row>
    <row r="31" spans="1:10" s="2" customFormat="1" ht="75" x14ac:dyDescent="0.25">
      <c r="A31" s="61" t="s">
        <v>141</v>
      </c>
      <c r="B31" s="5" t="s">
        <v>687</v>
      </c>
      <c r="C31" s="5" t="s">
        <v>424</v>
      </c>
      <c r="D31" s="5" t="s">
        <v>688</v>
      </c>
      <c r="E31" s="5" t="s">
        <v>689</v>
      </c>
      <c r="F31" s="5" t="s">
        <v>690</v>
      </c>
      <c r="G31" s="5" t="s">
        <v>424</v>
      </c>
      <c r="H31" s="5" t="s">
        <v>425</v>
      </c>
      <c r="I31" s="6" t="s">
        <v>94</v>
      </c>
      <c r="J31" s="63"/>
    </row>
    <row r="32" spans="1:10" ht="75" x14ac:dyDescent="0.25">
      <c r="A32" s="61" t="s">
        <v>142</v>
      </c>
      <c r="B32" s="5" t="s">
        <v>691</v>
      </c>
      <c r="C32" s="5" t="s">
        <v>424</v>
      </c>
      <c r="D32" s="5" t="s">
        <v>692</v>
      </c>
      <c r="E32" s="5" t="s">
        <v>693</v>
      </c>
      <c r="F32" s="5" t="s">
        <v>694</v>
      </c>
      <c r="G32" s="5" t="s">
        <v>424</v>
      </c>
      <c r="H32" s="5" t="s">
        <v>425</v>
      </c>
      <c r="I32" s="6" t="s">
        <v>94</v>
      </c>
      <c r="J32" s="63" t="s">
        <v>695</v>
      </c>
    </row>
    <row r="33" spans="1:10" ht="180" x14ac:dyDescent="0.25">
      <c r="A33" s="39" t="s">
        <v>145</v>
      </c>
      <c r="B33" s="6" t="s">
        <v>439</v>
      </c>
      <c r="C33" s="6" t="s">
        <v>424</v>
      </c>
      <c r="D33" s="6" t="s">
        <v>440</v>
      </c>
      <c r="E33" s="6" t="s">
        <v>424</v>
      </c>
      <c r="F33" s="6" t="s">
        <v>424</v>
      </c>
      <c r="G33" s="6" t="s">
        <v>424</v>
      </c>
      <c r="H33" s="6" t="s">
        <v>425</v>
      </c>
      <c r="I33" s="6" t="s">
        <v>426</v>
      </c>
      <c r="J33" s="59"/>
    </row>
    <row r="34" spans="1:10" customFormat="1" ht="195" x14ac:dyDescent="0.25">
      <c r="A34" s="39" t="s">
        <v>146</v>
      </c>
      <c r="B34" s="6" t="s">
        <v>561</v>
      </c>
      <c r="C34" s="6" t="s">
        <v>424</v>
      </c>
      <c r="D34" s="6" t="s">
        <v>440</v>
      </c>
      <c r="E34" s="6" t="s">
        <v>562</v>
      </c>
      <c r="F34" s="6" t="s">
        <v>424</v>
      </c>
      <c r="G34" s="6" t="s">
        <v>563</v>
      </c>
      <c r="H34" s="6" t="s">
        <v>425</v>
      </c>
      <c r="I34" s="6" t="s">
        <v>426</v>
      </c>
      <c r="J34" s="59"/>
    </row>
    <row r="35" spans="1:10" customFormat="1" ht="75" x14ac:dyDescent="0.25">
      <c r="A35" s="38" t="s">
        <v>147</v>
      </c>
      <c r="B35" s="5" t="s">
        <v>696</v>
      </c>
      <c r="C35" s="5" t="s">
        <v>424</v>
      </c>
      <c r="D35" s="5" t="s">
        <v>424</v>
      </c>
      <c r="E35" s="5" t="s">
        <v>697</v>
      </c>
      <c r="F35" s="5" t="s">
        <v>698</v>
      </c>
      <c r="G35" s="5" t="s">
        <v>424</v>
      </c>
      <c r="H35" s="3" t="s">
        <v>434</v>
      </c>
      <c r="I35" s="3" t="s">
        <v>426</v>
      </c>
      <c r="J35" s="44"/>
    </row>
    <row r="36" spans="1:10" ht="75" x14ac:dyDescent="0.25">
      <c r="A36" s="38" t="s">
        <v>148</v>
      </c>
      <c r="B36" s="5" t="s">
        <v>699</v>
      </c>
      <c r="C36" s="5" t="s">
        <v>424</v>
      </c>
      <c r="D36" s="5" t="s">
        <v>424</v>
      </c>
      <c r="E36" s="5" t="s">
        <v>697</v>
      </c>
      <c r="F36" s="5" t="s">
        <v>700</v>
      </c>
      <c r="G36" s="5" t="s">
        <v>424</v>
      </c>
      <c r="H36" s="3" t="s">
        <v>434</v>
      </c>
      <c r="I36" s="3" t="s">
        <v>426</v>
      </c>
      <c r="J36" s="44"/>
    </row>
    <row r="37" spans="1:10" s="2" customFormat="1" ht="120" x14ac:dyDescent="0.25">
      <c r="A37" s="40" t="s">
        <v>149</v>
      </c>
      <c r="B37" s="15" t="s">
        <v>576</v>
      </c>
      <c r="C37" s="15" t="s">
        <v>577</v>
      </c>
      <c r="D37" s="15" t="s">
        <v>424</v>
      </c>
      <c r="E37" s="15" t="s">
        <v>578</v>
      </c>
      <c r="F37" s="15" t="s">
        <v>579</v>
      </c>
      <c r="G37" s="15" t="s">
        <v>580</v>
      </c>
      <c r="H37" s="14" t="s">
        <v>434</v>
      </c>
      <c r="I37" s="14" t="s">
        <v>426</v>
      </c>
      <c r="J37" s="46" t="s">
        <v>701</v>
      </c>
    </row>
    <row r="38" spans="1:10" s="2" customFormat="1" ht="30" x14ac:dyDescent="0.25">
      <c r="A38" s="43" t="s">
        <v>150</v>
      </c>
      <c r="B38" s="5" t="s">
        <v>441</v>
      </c>
      <c r="C38" s="5" t="s">
        <v>424</v>
      </c>
      <c r="D38" s="5" t="s">
        <v>424</v>
      </c>
      <c r="E38" s="5" t="s">
        <v>424</v>
      </c>
      <c r="F38" s="5" t="s">
        <v>424</v>
      </c>
      <c r="G38" s="5" t="s">
        <v>424</v>
      </c>
      <c r="H38" s="5" t="s">
        <v>425</v>
      </c>
      <c r="I38" s="5" t="s">
        <v>442</v>
      </c>
      <c r="J38" s="18"/>
    </row>
    <row r="39" spans="1:10" s="2" customFormat="1" ht="45" x14ac:dyDescent="0.25">
      <c r="A39" s="43" t="s">
        <v>151</v>
      </c>
      <c r="B39" s="5" t="s">
        <v>443</v>
      </c>
      <c r="C39" s="5" t="s">
        <v>424</v>
      </c>
      <c r="D39" s="5" t="s">
        <v>444</v>
      </c>
      <c r="E39" s="5" t="s">
        <v>424</v>
      </c>
      <c r="F39" s="5" t="s">
        <v>424</v>
      </c>
      <c r="G39" s="5" t="s">
        <v>424</v>
      </c>
      <c r="H39" s="5" t="s">
        <v>425</v>
      </c>
      <c r="I39" s="5" t="s">
        <v>442</v>
      </c>
      <c r="J39" s="18"/>
    </row>
    <row r="40" spans="1:10" ht="30" x14ac:dyDescent="0.25">
      <c r="A40" s="43" t="s">
        <v>152</v>
      </c>
      <c r="B40" s="5" t="s">
        <v>445</v>
      </c>
      <c r="C40" s="5" t="s">
        <v>424</v>
      </c>
      <c r="D40" s="5" t="s">
        <v>424</v>
      </c>
      <c r="E40" s="5" t="s">
        <v>424</v>
      </c>
      <c r="F40" s="5" t="s">
        <v>424</v>
      </c>
      <c r="G40" s="5" t="s">
        <v>424</v>
      </c>
      <c r="H40" s="5" t="s">
        <v>425</v>
      </c>
      <c r="I40" s="5" t="s">
        <v>442</v>
      </c>
      <c r="J40" s="18"/>
    </row>
    <row r="41" spans="1:10" ht="409.5" x14ac:dyDescent="0.25">
      <c r="A41" s="43" t="s">
        <v>154</v>
      </c>
      <c r="B41" s="6" t="s">
        <v>702</v>
      </c>
      <c r="C41" s="6" t="s">
        <v>424</v>
      </c>
      <c r="D41" s="6" t="s">
        <v>703</v>
      </c>
      <c r="E41" s="6" t="s">
        <v>704</v>
      </c>
      <c r="F41" s="6" t="s">
        <v>705</v>
      </c>
      <c r="G41" s="6" t="s">
        <v>424</v>
      </c>
      <c r="H41" s="6" t="s">
        <v>425</v>
      </c>
      <c r="I41" s="8" t="s">
        <v>366</v>
      </c>
      <c r="J41" s="18"/>
    </row>
    <row r="42" spans="1:10" ht="105" x14ac:dyDescent="0.25">
      <c r="A42" s="39" t="s">
        <v>156</v>
      </c>
      <c r="B42" s="6" t="s">
        <v>706</v>
      </c>
      <c r="C42" s="6" t="s">
        <v>424</v>
      </c>
      <c r="D42" s="5" t="s">
        <v>447</v>
      </c>
      <c r="E42" s="6" t="s">
        <v>424</v>
      </c>
      <c r="F42" s="5" t="s">
        <v>448</v>
      </c>
      <c r="G42" s="6" t="s">
        <v>449</v>
      </c>
      <c r="H42" s="6" t="s">
        <v>425</v>
      </c>
      <c r="I42" s="6" t="s">
        <v>426</v>
      </c>
      <c r="J42" s="59" t="s">
        <v>510</v>
      </c>
    </row>
    <row r="43" spans="1:10" ht="75" x14ac:dyDescent="0.25">
      <c r="A43" s="38" t="s">
        <v>157</v>
      </c>
      <c r="B43" s="6" t="s">
        <v>450</v>
      </c>
      <c r="C43" s="5" t="s">
        <v>424</v>
      </c>
      <c r="D43" s="5" t="s">
        <v>447</v>
      </c>
      <c r="E43" s="5" t="s">
        <v>424</v>
      </c>
      <c r="F43" s="5" t="s">
        <v>448</v>
      </c>
      <c r="G43" s="5" t="s">
        <v>424</v>
      </c>
      <c r="H43" s="3" t="s">
        <v>425</v>
      </c>
      <c r="I43" s="4" t="s">
        <v>426</v>
      </c>
      <c r="J43" s="44"/>
    </row>
    <row r="44" spans="1:10" ht="75" x14ac:dyDescent="0.25">
      <c r="A44" s="38" t="s">
        <v>158</v>
      </c>
      <c r="B44" s="5" t="s">
        <v>451</v>
      </c>
      <c r="C44" s="5" t="s">
        <v>424</v>
      </c>
      <c r="D44" s="5" t="s">
        <v>447</v>
      </c>
      <c r="E44" s="5" t="s">
        <v>424</v>
      </c>
      <c r="F44" s="5" t="s">
        <v>448</v>
      </c>
      <c r="G44" s="5" t="s">
        <v>424</v>
      </c>
      <c r="H44" s="3" t="s">
        <v>425</v>
      </c>
      <c r="I44" s="4" t="s">
        <v>426</v>
      </c>
      <c r="J44" s="44"/>
    </row>
    <row r="45" spans="1:10" ht="75" x14ac:dyDescent="0.25">
      <c r="A45" s="38" t="s">
        <v>159</v>
      </c>
      <c r="B45" s="5" t="s">
        <v>452</v>
      </c>
      <c r="C45" s="5" t="s">
        <v>424</v>
      </c>
      <c r="D45" s="5" t="s">
        <v>447</v>
      </c>
      <c r="E45" s="5" t="s">
        <v>424</v>
      </c>
      <c r="F45" s="5" t="s">
        <v>448</v>
      </c>
      <c r="G45" s="5" t="s">
        <v>424</v>
      </c>
      <c r="H45" s="3" t="s">
        <v>425</v>
      </c>
      <c r="I45" s="4" t="s">
        <v>426</v>
      </c>
      <c r="J45" s="44"/>
    </row>
    <row r="46" spans="1:10" ht="75" x14ac:dyDescent="0.25">
      <c r="A46" s="38" t="s">
        <v>160</v>
      </c>
      <c r="B46" s="6" t="s">
        <v>453</v>
      </c>
      <c r="C46" s="5" t="s">
        <v>424</v>
      </c>
      <c r="D46" s="5" t="s">
        <v>447</v>
      </c>
      <c r="E46" s="5" t="s">
        <v>424</v>
      </c>
      <c r="F46" s="5" t="s">
        <v>448</v>
      </c>
      <c r="G46" s="5" t="s">
        <v>424</v>
      </c>
      <c r="H46" s="3" t="s">
        <v>425</v>
      </c>
      <c r="I46" s="4" t="s">
        <v>426</v>
      </c>
      <c r="J46" s="44"/>
    </row>
    <row r="47" spans="1:10" ht="75" x14ac:dyDescent="0.25">
      <c r="A47" s="38" t="s">
        <v>161</v>
      </c>
      <c r="B47" s="5" t="s">
        <v>454</v>
      </c>
      <c r="C47" s="5" t="s">
        <v>424</v>
      </c>
      <c r="D47" s="5" t="s">
        <v>447</v>
      </c>
      <c r="E47" s="5" t="s">
        <v>424</v>
      </c>
      <c r="F47" s="5" t="s">
        <v>448</v>
      </c>
      <c r="G47" s="5" t="s">
        <v>424</v>
      </c>
      <c r="H47" s="3" t="s">
        <v>425</v>
      </c>
      <c r="I47" s="4" t="s">
        <v>426</v>
      </c>
      <c r="J47" s="44"/>
    </row>
    <row r="48" spans="1:10" ht="75" x14ac:dyDescent="0.25">
      <c r="A48" s="38" t="s">
        <v>162</v>
      </c>
      <c r="B48" s="5" t="s">
        <v>455</v>
      </c>
      <c r="C48" s="5" t="s">
        <v>424</v>
      </c>
      <c r="D48" s="5" t="s">
        <v>447</v>
      </c>
      <c r="E48" s="5" t="s">
        <v>424</v>
      </c>
      <c r="F48" s="5" t="s">
        <v>448</v>
      </c>
      <c r="G48" s="5" t="s">
        <v>424</v>
      </c>
      <c r="H48" s="3" t="s">
        <v>425</v>
      </c>
      <c r="I48" s="4" t="s">
        <v>426</v>
      </c>
      <c r="J48" s="44"/>
    </row>
    <row r="49" spans="1:10" ht="75" x14ac:dyDescent="0.25">
      <c r="A49" s="38" t="s">
        <v>163</v>
      </c>
      <c r="B49" s="6" t="s">
        <v>456</v>
      </c>
      <c r="C49" s="5" t="s">
        <v>424</v>
      </c>
      <c r="D49" s="5" t="s">
        <v>447</v>
      </c>
      <c r="E49" s="5" t="s">
        <v>424</v>
      </c>
      <c r="F49" s="5" t="s">
        <v>448</v>
      </c>
      <c r="G49" s="5" t="s">
        <v>424</v>
      </c>
      <c r="H49" s="3" t="s">
        <v>425</v>
      </c>
      <c r="I49" s="4" t="s">
        <v>426</v>
      </c>
      <c r="J49" s="44"/>
    </row>
    <row r="50" spans="1:10" ht="75" x14ac:dyDescent="0.25">
      <c r="A50" s="38" t="s">
        <v>164</v>
      </c>
      <c r="B50" s="5" t="s">
        <v>457</v>
      </c>
      <c r="C50" s="5" t="s">
        <v>424</v>
      </c>
      <c r="D50" s="5" t="s">
        <v>447</v>
      </c>
      <c r="E50" s="5" t="s">
        <v>424</v>
      </c>
      <c r="F50" s="5" t="s">
        <v>448</v>
      </c>
      <c r="G50" s="5" t="s">
        <v>424</v>
      </c>
      <c r="H50" s="3" t="s">
        <v>425</v>
      </c>
      <c r="I50" s="4" t="s">
        <v>426</v>
      </c>
      <c r="J50" s="44"/>
    </row>
    <row r="51" spans="1:10" ht="75" x14ac:dyDescent="0.25">
      <c r="A51" s="38" t="s">
        <v>165</v>
      </c>
      <c r="B51" s="5" t="s">
        <v>458</v>
      </c>
      <c r="C51" s="5" t="s">
        <v>424</v>
      </c>
      <c r="D51" s="5" t="s">
        <v>447</v>
      </c>
      <c r="E51" s="5" t="s">
        <v>424</v>
      </c>
      <c r="F51" s="5" t="s">
        <v>448</v>
      </c>
      <c r="G51" s="5" t="s">
        <v>424</v>
      </c>
      <c r="H51" s="3" t="s">
        <v>425</v>
      </c>
      <c r="I51" s="4" t="s">
        <v>426</v>
      </c>
      <c r="J51" s="44"/>
    </row>
    <row r="52" spans="1:10" ht="75" x14ac:dyDescent="0.25">
      <c r="A52" s="38" t="s">
        <v>166</v>
      </c>
      <c r="B52" s="6" t="s">
        <v>459</v>
      </c>
      <c r="C52" s="5" t="s">
        <v>424</v>
      </c>
      <c r="D52" s="5" t="s">
        <v>447</v>
      </c>
      <c r="E52" s="5" t="s">
        <v>424</v>
      </c>
      <c r="F52" s="5" t="s">
        <v>448</v>
      </c>
      <c r="G52" s="5" t="s">
        <v>424</v>
      </c>
      <c r="H52" s="3" t="s">
        <v>425</v>
      </c>
      <c r="I52" s="4" t="s">
        <v>426</v>
      </c>
      <c r="J52" s="44"/>
    </row>
    <row r="53" spans="1:10" ht="75" x14ac:dyDescent="0.25">
      <c r="A53" s="38" t="s">
        <v>167</v>
      </c>
      <c r="B53" s="5" t="s">
        <v>460</v>
      </c>
      <c r="C53" s="5" t="s">
        <v>424</v>
      </c>
      <c r="D53" s="5" t="s">
        <v>447</v>
      </c>
      <c r="E53" s="5" t="s">
        <v>424</v>
      </c>
      <c r="F53" s="5" t="s">
        <v>448</v>
      </c>
      <c r="G53" s="5" t="s">
        <v>424</v>
      </c>
      <c r="H53" s="3" t="s">
        <v>425</v>
      </c>
      <c r="I53" s="4" t="s">
        <v>426</v>
      </c>
      <c r="J53" s="44"/>
    </row>
    <row r="54" spans="1:10" ht="75" x14ac:dyDescent="0.25">
      <c r="A54" s="38" t="s">
        <v>168</v>
      </c>
      <c r="B54" s="5" t="s">
        <v>461</v>
      </c>
      <c r="C54" s="5" t="s">
        <v>424</v>
      </c>
      <c r="D54" s="5" t="s">
        <v>447</v>
      </c>
      <c r="E54" s="5" t="s">
        <v>424</v>
      </c>
      <c r="F54" s="5" t="s">
        <v>448</v>
      </c>
      <c r="G54" s="5" t="s">
        <v>424</v>
      </c>
      <c r="H54" s="3" t="s">
        <v>425</v>
      </c>
      <c r="I54" s="4" t="s">
        <v>426</v>
      </c>
      <c r="J54" s="44"/>
    </row>
    <row r="55" spans="1:10" s="2" customFormat="1" ht="75" x14ac:dyDescent="0.25">
      <c r="A55" s="39" t="s">
        <v>169</v>
      </c>
      <c r="B55" s="6" t="s">
        <v>462</v>
      </c>
      <c r="C55" s="6" t="s">
        <v>424</v>
      </c>
      <c r="D55" s="6" t="s">
        <v>463</v>
      </c>
      <c r="E55" s="6" t="s">
        <v>424</v>
      </c>
      <c r="F55" s="6" t="s">
        <v>424</v>
      </c>
      <c r="G55" s="6" t="s">
        <v>464</v>
      </c>
      <c r="H55" s="6" t="s">
        <v>425</v>
      </c>
      <c r="I55" s="6" t="s">
        <v>426</v>
      </c>
      <c r="J55" s="59"/>
    </row>
    <row r="56" spans="1:10" ht="90" x14ac:dyDescent="0.25">
      <c r="A56" s="43" t="s">
        <v>171</v>
      </c>
      <c r="B56" s="5" t="s">
        <v>707</v>
      </c>
      <c r="C56" s="5" t="s">
        <v>424</v>
      </c>
      <c r="D56" s="5" t="s">
        <v>708</v>
      </c>
      <c r="E56" s="5" t="s">
        <v>424</v>
      </c>
      <c r="F56" s="5" t="s">
        <v>424</v>
      </c>
      <c r="G56" s="5" t="s">
        <v>424</v>
      </c>
      <c r="H56" s="5" t="s">
        <v>425</v>
      </c>
      <c r="I56" s="5" t="s">
        <v>426</v>
      </c>
      <c r="J56" s="18"/>
    </row>
    <row r="57" spans="1:10" ht="90" x14ac:dyDescent="0.25">
      <c r="A57" s="39" t="s">
        <v>172</v>
      </c>
      <c r="B57" s="6" t="s">
        <v>709</v>
      </c>
      <c r="C57" s="6" t="s">
        <v>424</v>
      </c>
      <c r="D57" s="6" t="s">
        <v>710</v>
      </c>
      <c r="E57" s="6" t="s">
        <v>424</v>
      </c>
      <c r="F57" s="6" t="s">
        <v>424</v>
      </c>
      <c r="G57" s="21" t="s">
        <v>711</v>
      </c>
      <c r="H57" s="6" t="s">
        <v>425</v>
      </c>
      <c r="I57" s="6" t="s">
        <v>426</v>
      </c>
      <c r="J57" s="59" t="s">
        <v>510</v>
      </c>
    </row>
    <row r="58" spans="1:10" ht="150" x14ac:dyDescent="0.25">
      <c r="A58" s="43" t="s">
        <v>174</v>
      </c>
      <c r="B58" s="5" t="s">
        <v>712</v>
      </c>
      <c r="C58" s="5"/>
      <c r="D58" s="5" t="s">
        <v>713</v>
      </c>
      <c r="E58" s="5"/>
      <c r="F58" s="5"/>
      <c r="G58" s="5" t="s">
        <v>714</v>
      </c>
      <c r="H58" s="5" t="s">
        <v>425</v>
      </c>
      <c r="I58" s="5" t="s">
        <v>426</v>
      </c>
      <c r="J58" s="18"/>
    </row>
    <row r="59" spans="1:10" ht="409.5" x14ac:dyDescent="0.25">
      <c r="A59" s="38" t="s">
        <v>175</v>
      </c>
      <c r="B59" s="5" t="s">
        <v>615</v>
      </c>
      <c r="C59" s="5" t="s">
        <v>424</v>
      </c>
      <c r="D59" s="5" t="s">
        <v>612</v>
      </c>
      <c r="E59" s="5" t="s">
        <v>616</v>
      </c>
      <c r="F59" s="5" t="s">
        <v>617</v>
      </c>
      <c r="G59" s="5" t="s">
        <v>424</v>
      </c>
      <c r="H59" s="3" t="s">
        <v>425</v>
      </c>
      <c r="I59" s="4" t="s">
        <v>426</v>
      </c>
      <c r="J59" s="44"/>
    </row>
    <row r="60" spans="1:10" ht="60" x14ac:dyDescent="0.25">
      <c r="A60" s="38" t="s">
        <v>176</v>
      </c>
      <c r="B60" s="5" t="s">
        <v>465</v>
      </c>
      <c r="C60" s="5" t="s">
        <v>424</v>
      </c>
      <c r="D60" s="5" t="s">
        <v>466</v>
      </c>
      <c r="E60" s="5" t="s">
        <v>424</v>
      </c>
      <c r="F60" s="5" t="s">
        <v>467</v>
      </c>
      <c r="G60" s="5" t="s">
        <v>424</v>
      </c>
      <c r="H60" s="3" t="s">
        <v>425</v>
      </c>
      <c r="I60" s="4" t="s">
        <v>426</v>
      </c>
      <c r="J60" s="44"/>
    </row>
    <row r="61" spans="1:10" x14ac:dyDescent="0.25">
      <c r="A61" s="57" t="s">
        <v>177</v>
      </c>
      <c r="B61" s="15" t="s">
        <v>448</v>
      </c>
      <c r="C61" s="15" t="s">
        <v>448</v>
      </c>
      <c r="D61" s="15" t="s">
        <v>448</v>
      </c>
      <c r="E61" s="15" t="s">
        <v>448</v>
      </c>
      <c r="F61" s="15" t="s">
        <v>448</v>
      </c>
      <c r="G61" s="15" t="s">
        <v>448</v>
      </c>
      <c r="H61" s="15" t="s">
        <v>425</v>
      </c>
      <c r="I61" s="12" t="s">
        <v>366</v>
      </c>
      <c r="J61" s="32"/>
    </row>
    <row r="62" spans="1:10" ht="30" x14ac:dyDescent="0.25">
      <c r="A62" s="38" t="s">
        <v>178</v>
      </c>
      <c r="B62" s="5" t="s">
        <v>468</v>
      </c>
      <c r="C62" s="5" t="s">
        <v>424</v>
      </c>
      <c r="D62" s="5" t="s">
        <v>469</v>
      </c>
      <c r="E62" s="5" t="s">
        <v>424</v>
      </c>
      <c r="F62" s="5" t="s">
        <v>424</v>
      </c>
      <c r="G62" s="5" t="s">
        <v>470</v>
      </c>
      <c r="H62" s="5" t="s">
        <v>425</v>
      </c>
      <c r="I62" s="4" t="s">
        <v>426</v>
      </c>
      <c r="J62" s="44"/>
    </row>
    <row r="63" spans="1:10" ht="30" x14ac:dyDescent="0.25">
      <c r="A63" s="38" t="s">
        <v>179</v>
      </c>
      <c r="B63" s="5" t="s">
        <v>471</v>
      </c>
      <c r="C63" s="5" t="s">
        <v>424</v>
      </c>
      <c r="D63" s="5" t="s">
        <v>472</v>
      </c>
      <c r="E63" s="5" t="s">
        <v>424</v>
      </c>
      <c r="F63" s="5" t="s">
        <v>424</v>
      </c>
      <c r="G63" s="5" t="s">
        <v>424</v>
      </c>
      <c r="H63" s="5" t="s">
        <v>425</v>
      </c>
      <c r="I63" s="4" t="s">
        <v>426</v>
      </c>
      <c r="J63" s="44"/>
    </row>
    <row r="64" spans="1:10" ht="60" x14ac:dyDescent="0.25">
      <c r="A64" s="39" t="s">
        <v>180</v>
      </c>
      <c r="B64" s="6" t="s">
        <v>715</v>
      </c>
      <c r="C64" s="6" t="s">
        <v>424</v>
      </c>
      <c r="D64" s="6" t="s">
        <v>651</v>
      </c>
      <c r="E64" s="6" t="s">
        <v>716</v>
      </c>
      <c r="F64" s="6" t="s">
        <v>717</v>
      </c>
      <c r="G64" s="6" t="s">
        <v>424</v>
      </c>
      <c r="H64" s="6" t="s">
        <v>607</v>
      </c>
      <c r="I64" s="6" t="s">
        <v>366</v>
      </c>
      <c r="J64" s="59"/>
    </row>
    <row r="65" spans="1:10" s="2" customFormat="1" ht="105" x14ac:dyDescent="0.25">
      <c r="A65" s="39" t="s">
        <v>182</v>
      </c>
      <c r="B65" s="6" t="s">
        <v>718</v>
      </c>
      <c r="C65" s="6" t="s">
        <v>424</v>
      </c>
      <c r="D65" s="6" t="s">
        <v>585</v>
      </c>
      <c r="E65" s="6" t="s">
        <v>719</v>
      </c>
      <c r="F65" s="6" t="s">
        <v>424</v>
      </c>
      <c r="G65" s="6" t="s">
        <v>424</v>
      </c>
      <c r="H65" s="6" t="s">
        <v>425</v>
      </c>
      <c r="I65" s="6" t="s">
        <v>426</v>
      </c>
      <c r="J65" s="59" t="s">
        <v>510</v>
      </c>
    </row>
    <row r="66" spans="1:10" ht="120" x14ac:dyDescent="0.25">
      <c r="A66" s="40" t="s">
        <v>185</v>
      </c>
      <c r="B66" s="15" t="s">
        <v>581</v>
      </c>
      <c r="C66" s="15" t="s">
        <v>582</v>
      </c>
      <c r="D66" s="15" t="s">
        <v>424</v>
      </c>
      <c r="E66" s="15" t="s">
        <v>583</v>
      </c>
      <c r="F66" s="15" t="s">
        <v>424</v>
      </c>
      <c r="G66" s="15" t="s">
        <v>424</v>
      </c>
      <c r="H66" s="14" t="s">
        <v>434</v>
      </c>
      <c r="I66" s="14" t="s">
        <v>426</v>
      </c>
      <c r="J66" s="46"/>
    </row>
    <row r="67" spans="1:10" ht="60" x14ac:dyDescent="0.25">
      <c r="A67" s="39" t="s">
        <v>186</v>
      </c>
      <c r="B67" s="6" t="s">
        <v>473</v>
      </c>
      <c r="C67" s="6" t="s">
        <v>424</v>
      </c>
      <c r="D67" s="6" t="s">
        <v>474</v>
      </c>
      <c r="E67" s="6" t="s">
        <v>424</v>
      </c>
      <c r="F67" s="6" t="s">
        <v>424</v>
      </c>
      <c r="G67" s="6" t="s">
        <v>475</v>
      </c>
      <c r="H67" s="6" t="s">
        <v>425</v>
      </c>
      <c r="I67" s="6" t="s">
        <v>426</v>
      </c>
      <c r="J67" s="59" t="s">
        <v>510</v>
      </c>
    </row>
    <row r="68" spans="1:10" ht="105" x14ac:dyDescent="0.25">
      <c r="A68" s="56" t="s">
        <v>188</v>
      </c>
      <c r="B68" s="5" t="s">
        <v>720</v>
      </c>
      <c r="C68" s="5" t="s">
        <v>424</v>
      </c>
      <c r="D68" s="5" t="s">
        <v>721</v>
      </c>
      <c r="E68" s="5" t="s">
        <v>722</v>
      </c>
      <c r="F68" s="5" t="s">
        <v>424</v>
      </c>
      <c r="G68" s="5" t="s">
        <v>424</v>
      </c>
      <c r="H68" s="5" t="s">
        <v>425</v>
      </c>
      <c r="I68" s="6" t="s">
        <v>94</v>
      </c>
      <c r="J68" s="59" t="s">
        <v>723</v>
      </c>
    </row>
    <row r="69" spans="1:10" s="2" customFormat="1" ht="60" x14ac:dyDescent="0.25">
      <c r="A69" s="39" t="s">
        <v>194</v>
      </c>
      <c r="B69" s="6" t="s">
        <v>476</v>
      </c>
      <c r="C69" s="6" t="s">
        <v>424</v>
      </c>
      <c r="D69" s="6" t="s">
        <v>477</v>
      </c>
      <c r="E69" s="6" t="s">
        <v>424</v>
      </c>
      <c r="F69" s="6" t="s">
        <v>424</v>
      </c>
      <c r="G69" s="6" t="s">
        <v>424</v>
      </c>
      <c r="H69" s="6" t="s">
        <v>425</v>
      </c>
      <c r="I69" s="6" t="s">
        <v>426</v>
      </c>
      <c r="J69" s="59" t="s">
        <v>510</v>
      </c>
    </row>
    <row r="70" spans="1:10" ht="180" x14ac:dyDescent="0.25">
      <c r="A70" s="43" t="s">
        <v>195</v>
      </c>
      <c r="B70" s="5" t="s">
        <v>724</v>
      </c>
      <c r="C70" s="5" t="s">
        <v>424</v>
      </c>
      <c r="D70" s="5" t="s">
        <v>424</v>
      </c>
      <c r="E70" s="5" t="s">
        <v>725</v>
      </c>
      <c r="F70" s="5" t="s">
        <v>726</v>
      </c>
      <c r="G70" s="5" t="s">
        <v>424</v>
      </c>
      <c r="H70" s="5" t="s">
        <v>425</v>
      </c>
      <c r="I70" s="5" t="s">
        <v>426</v>
      </c>
      <c r="J70" s="18"/>
    </row>
    <row r="71" spans="1:10" ht="60" x14ac:dyDescent="0.25">
      <c r="A71" s="43" t="s">
        <v>196</v>
      </c>
      <c r="B71" s="5" t="s">
        <v>727</v>
      </c>
      <c r="C71" s="5" t="s">
        <v>728</v>
      </c>
      <c r="D71" s="6" t="s">
        <v>424</v>
      </c>
      <c r="E71" s="6" t="s">
        <v>424</v>
      </c>
      <c r="F71" s="6" t="s">
        <v>424</v>
      </c>
      <c r="G71" s="6" t="s">
        <v>424</v>
      </c>
      <c r="H71" s="5" t="s">
        <v>434</v>
      </c>
      <c r="I71" s="5" t="s">
        <v>366</v>
      </c>
      <c r="J71" s="18"/>
    </row>
    <row r="72" spans="1:10" ht="409.5" x14ac:dyDescent="0.25">
      <c r="A72" s="39" t="s">
        <v>199</v>
      </c>
      <c r="B72" s="6" t="s">
        <v>478</v>
      </c>
      <c r="C72" s="6" t="s">
        <v>424</v>
      </c>
      <c r="D72" s="6" t="s">
        <v>479</v>
      </c>
      <c r="E72" s="6" t="s">
        <v>424</v>
      </c>
      <c r="F72" s="6" t="s">
        <v>424</v>
      </c>
      <c r="G72" s="6" t="s">
        <v>729</v>
      </c>
      <c r="H72" s="6" t="s">
        <v>425</v>
      </c>
      <c r="I72" s="6" t="s">
        <v>426</v>
      </c>
      <c r="J72" s="59"/>
    </row>
    <row r="73" spans="1:10" s="2" customFormat="1" ht="105" x14ac:dyDescent="0.25">
      <c r="A73" s="39" t="s">
        <v>204</v>
      </c>
      <c r="B73" s="6" t="s">
        <v>730</v>
      </c>
      <c r="C73" s="6" t="s">
        <v>424</v>
      </c>
      <c r="D73" s="6" t="s">
        <v>482</v>
      </c>
      <c r="E73" s="6" t="s">
        <v>424</v>
      </c>
      <c r="F73" s="6" t="s">
        <v>424</v>
      </c>
      <c r="G73" s="6" t="s">
        <v>731</v>
      </c>
      <c r="H73" s="6" t="s">
        <v>425</v>
      </c>
      <c r="I73" s="6" t="s">
        <v>426</v>
      </c>
      <c r="J73" s="59"/>
    </row>
    <row r="74" spans="1:10" ht="45" x14ac:dyDescent="0.25">
      <c r="A74" s="43" t="s">
        <v>205</v>
      </c>
      <c r="B74" s="5" t="s">
        <v>484</v>
      </c>
      <c r="C74" s="5" t="s">
        <v>424</v>
      </c>
      <c r="D74" s="5" t="s">
        <v>485</v>
      </c>
      <c r="E74" s="5" t="s">
        <v>424</v>
      </c>
      <c r="F74" s="5" t="s">
        <v>424</v>
      </c>
      <c r="G74" s="5" t="s">
        <v>424</v>
      </c>
      <c r="H74" s="5" t="s">
        <v>425</v>
      </c>
      <c r="I74" s="5" t="s">
        <v>442</v>
      </c>
      <c r="J74" s="18"/>
    </row>
    <row r="75" spans="1:10" ht="75" x14ac:dyDescent="0.25">
      <c r="A75" s="39" t="s">
        <v>206</v>
      </c>
      <c r="B75" s="6" t="s">
        <v>486</v>
      </c>
      <c r="C75" s="6" t="s">
        <v>424</v>
      </c>
      <c r="D75" s="6" t="s">
        <v>732</v>
      </c>
      <c r="E75" s="6" t="s">
        <v>424</v>
      </c>
      <c r="F75" s="6" t="s">
        <v>424</v>
      </c>
      <c r="G75" s="6" t="s">
        <v>488</v>
      </c>
      <c r="H75" s="6" t="s">
        <v>425</v>
      </c>
      <c r="I75" s="6" t="s">
        <v>426</v>
      </c>
      <c r="J75" s="59" t="s">
        <v>510</v>
      </c>
    </row>
    <row r="76" spans="1:10" ht="30" x14ac:dyDescent="0.25">
      <c r="A76" s="38" t="s">
        <v>207</v>
      </c>
      <c r="B76" s="5" t="s">
        <v>489</v>
      </c>
      <c r="C76" s="5" t="s">
        <v>424</v>
      </c>
      <c r="D76" s="5" t="s">
        <v>424</v>
      </c>
      <c r="E76" s="5" t="s">
        <v>424</v>
      </c>
      <c r="F76" s="5" t="s">
        <v>490</v>
      </c>
      <c r="G76" s="5" t="s">
        <v>424</v>
      </c>
      <c r="H76" s="3" t="s">
        <v>425</v>
      </c>
      <c r="I76" s="4" t="s">
        <v>426</v>
      </c>
      <c r="J76" s="44"/>
    </row>
    <row r="77" spans="1:10" ht="135" x14ac:dyDescent="0.25">
      <c r="A77" s="38" t="s">
        <v>208</v>
      </c>
      <c r="B77" s="5" t="s">
        <v>557</v>
      </c>
      <c r="C77" s="5" t="s">
        <v>424</v>
      </c>
      <c r="D77" s="5" t="s">
        <v>558</v>
      </c>
      <c r="E77" s="5" t="s">
        <v>559</v>
      </c>
      <c r="F77" s="5" t="s">
        <v>424</v>
      </c>
      <c r="G77" s="5" t="s">
        <v>560</v>
      </c>
      <c r="H77" s="3" t="s">
        <v>425</v>
      </c>
      <c r="I77" s="4" t="s">
        <v>426</v>
      </c>
      <c r="J77" s="44"/>
    </row>
    <row r="78" spans="1:10" s="2" customFormat="1" x14ac:dyDescent="0.25">
      <c r="A78" s="38" t="s">
        <v>209</v>
      </c>
      <c r="B78" s="5" t="s">
        <v>491</v>
      </c>
      <c r="C78" s="5" t="s">
        <v>424</v>
      </c>
      <c r="D78" s="5" t="s">
        <v>424</v>
      </c>
      <c r="E78" s="5" t="s">
        <v>424</v>
      </c>
      <c r="F78" s="5" t="s">
        <v>424</v>
      </c>
      <c r="G78" s="5" t="s">
        <v>492</v>
      </c>
      <c r="H78" s="3" t="s">
        <v>425</v>
      </c>
      <c r="I78" s="4" t="s">
        <v>426</v>
      </c>
      <c r="J78" s="44"/>
    </row>
    <row r="79" spans="1:10" x14ac:dyDescent="0.25">
      <c r="A79" s="43" t="s">
        <v>211</v>
      </c>
      <c r="B79" s="5" t="s">
        <v>493</v>
      </c>
      <c r="C79" s="5" t="s">
        <v>424</v>
      </c>
      <c r="D79" s="5" t="s">
        <v>424</v>
      </c>
      <c r="E79" s="5" t="s">
        <v>424</v>
      </c>
      <c r="F79" s="5" t="s">
        <v>424</v>
      </c>
      <c r="G79" s="5" t="s">
        <v>424</v>
      </c>
      <c r="H79" s="5" t="s">
        <v>425</v>
      </c>
      <c r="I79" s="5" t="s">
        <v>426</v>
      </c>
      <c r="J79" s="18"/>
    </row>
    <row r="80" spans="1:10" ht="405" x14ac:dyDescent="0.25">
      <c r="A80" s="58" t="s">
        <v>231</v>
      </c>
      <c r="B80" s="17" t="s">
        <v>733</v>
      </c>
      <c r="C80" s="17" t="s">
        <v>424</v>
      </c>
      <c r="D80" s="17" t="s">
        <v>440</v>
      </c>
      <c r="E80" s="17" t="s">
        <v>424</v>
      </c>
      <c r="F80" s="17" t="s">
        <v>424</v>
      </c>
      <c r="G80" s="17" t="s">
        <v>734</v>
      </c>
      <c r="H80" s="17" t="s">
        <v>425</v>
      </c>
      <c r="I80" s="17" t="s">
        <v>366</v>
      </c>
      <c r="J80" s="37"/>
    </row>
    <row r="81" spans="1:10" ht="45" x14ac:dyDescent="0.25">
      <c r="A81" s="58" t="s">
        <v>232</v>
      </c>
      <c r="B81" s="17" t="s">
        <v>735</v>
      </c>
      <c r="C81" s="17" t="s">
        <v>424</v>
      </c>
      <c r="D81" s="17" t="s">
        <v>440</v>
      </c>
      <c r="E81" s="17" t="s">
        <v>424</v>
      </c>
      <c r="F81" s="17" t="s">
        <v>424</v>
      </c>
      <c r="G81" s="17" t="s">
        <v>424</v>
      </c>
      <c r="H81" s="17" t="s">
        <v>736</v>
      </c>
      <c r="I81" s="17" t="s">
        <v>366</v>
      </c>
      <c r="J81" s="37"/>
    </row>
    <row r="82" spans="1:10" customFormat="1" ht="75" x14ac:dyDescent="0.25">
      <c r="A82" s="38" t="s">
        <v>248</v>
      </c>
      <c r="B82" s="5" t="s">
        <v>737</v>
      </c>
      <c r="C82" s="5" t="s">
        <v>424</v>
      </c>
      <c r="D82" s="5" t="s">
        <v>448</v>
      </c>
      <c r="E82" s="5" t="s">
        <v>424</v>
      </c>
      <c r="F82" s="5" t="s">
        <v>424</v>
      </c>
      <c r="G82" s="5" t="s">
        <v>424</v>
      </c>
      <c r="H82" s="3" t="s">
        <v>425</v>
      </c>
      <c r="I82" s="3" t="s">
        <v>366</v>
      </c>
      <c r="J82" s="44"/>
    </row>
    <row r="83" spans="1:10" customFormat="1" ht="90" x14ac:dyDescent="0.25">
      <c r="A83" s="38" t="s">
        <v>249</v>
      </c>
      <c r="B83" s="5" t="s">
        <v>738</v>
      </c>
      <c r="C83" s="5" t="s">
        <v>424</v>
      </c>
      <c r="D83" s="5" t="s">
        <v>448</v>
      </c>
      <c r="E83" s="5" t="s">
        <v>424</v>
      </c>
      <c r="F83" s="5" t="s">
        <v>424</v>
      </c>
      <c r="G83" s="5" t="s">
        <v>424</v>
      </c>
      <c r="H83" s="3" t="s">
        <v>425</v>
      </c>
      <c r="I83" s="3" t="s">
        <v>366</v>
      </c>
      <c r="J83" s="44"/>
    </row>
    <row r="84" spans="1:10" customFormat="1" ht="165" x14ac:dyDescent="0.25">
      <c r="A84" s="38" t="s">
        <v>250</v>
      </c>
      <c r="B84" s="5" t="s">
        <v>739</v>
      </c>
      <c r="C84" s="5" t="s">
        <v>424</v>
      </c>
      <c r="D84" s="5" t="s">
        <v>448</v>
      </c>
      <c r="E84" s="5" t="s">
        <v>740</v>
      </c>
      <c r="F84" s="5" t="s">
        <v>424</v>
      </c>
      <c r="G84" s="5" t="s">
        <v>424</v>
      </c>
      <c r="H84" s="3" t="s">
        <v>425</v>
      </c>
      <c r="I84" s="3" t="s">
        <v>366</v>
      </c>
      <c r="J84" s="44"/>
    </row>
    <row r="85" spans="1:10" customFormat="1" ht="90" x14ac:dyDescent="0.25">
      <c r="A85" s="38" t="s">
        <v>251</v>
      </c>
      <c r="B85" s="5" t="s">
        <v>741</v>
      </c>
      <c r="C85" s="5" t="s">
        <v>424</v>
      </c>
      <c r="D85" s="5" t="s">
        <v>448</v>
      </c>
      <c r="E85" s="5" t="s">
        <v>424</v>
      </c>
      <c r="F85" s="5" t="s">
        <v>424</v>
      </c>
      <c r="G85" s="5" t="s">
        <v>424</v>
      </c>
      <c r="H85" s="3" t="s">
        <v>425</v>
      </c>
      <c r="I85" s="3" t="s">
        <v>366</v>
      </c>
      <c r="J85" s="44"/>
    </row>
    <row r="86" spans="1:10" customFormat="1" ht="30" x14ac:dyDescent="0.25">
      <c r="A86" s="38" t="s">
        <v>252</v>
      </c>
      <c r="B86" s="5" t="s">
        <v>742</v>
      </c>
      <c r="C86" s="5" t="s">
        <v>424</v>
      </c>
      <c r="D86" s="5" t="s">
        <v>448</v>
      </c>
      <c r="E86" s="5" t="s">
        <v>424</v>
      </c>
      <c r="F86" s="5" t="s">
        <v>424</v>
      </c>
      <c r="G86" s="5" t="s">
        <v>424</v>
      </c>
      <c r="H86" s="3" t="s">
        <v>425</v>
      </c>
      <c r="I86" s="3" t="s">
        <v>366</v>
      </c>
      <c r="J86" s="44"/>
    </row>
    <row r="87" spans="1:10" customFormat="1" ht="30" x14ac:dyDescent="0.25">
      <c r="A87" s="38" t="s">
        <v>253</v>
      </c>
      <c r="B87" s="5" t="s">
        <v>743</v>
      </c>
      <c r="C87" s="5" t="s">
        <v>424</v>
      </c>
      <c r="D87" s="5" t="s">
        <v>448</v>
      </c>
      <c r="E87" s="5" t="s">
        <v>424</v>
      </c>
      <c r="F87" s="5" t="s">
        <v>424</v>
      </c>
      <c r="G87" s="5" t="s">
        <v>424</v>
      </c>
      <c r="H87" s="3" t="s">
        <v>425</v>
      </c>
      <c r="I87" s="3" t="s">
        <v>366</v>
      </c>
      <c r="J87" s="44"/>
    </row>
    <row r="88" spans="1:10" s="2" customFormat="1" x14ac:dyDescent="0.25">
      <c r="A88" s="43" t="s">
        <v>285</v>
      </c>
      <c r="B88" s="5" t="s">
        <v>494</v>
      </c>
      <c r="C88" s="5" t="s">
        <v>424</v>
      </c>
      <c r="D88" s="5" t="s">
        <v>424</v>
      </c>
      <c r="E88" s="5" t="s">
        <v>424</v>
      </c>
      <c r="F88" s="5" t="s">
        <v>424</v>
      </c>
      <c r="G88" s="5" t="s">
        <v>424</v>
      </c>
      <c r="H88" s="5" t="s">
        <v>425</v>
      </c>
      <c r="I88" s="5" t="s">
        <v>426</v>
      </c>
      <c r="J88" s="18"/>
    </row>
    <row r="89" spans="1:10" ht="75" x14ac:dyDescent="0.25">
      <c r="A89" s="43" t="s">
        <v>286</v>
      </c>
      <c r="B89" s="5" t="s">
        <v>744</v>
      </c>
      <c r="C89" s="5" t="s">
        <v>745</v>
      </c>
      <c r="D89" s="6" t="s">
        <v>424</v>
      </c>
      <c r="E89" s="5" t="s">
        <v>746</v>
      </c>
      <c r="F89" s="6" t="s">
        <v>424</v>
      </c>
      <c r="G89" s="6" t="s">
        <v>424</v>
      </c>
      <c r="H89" s="5" t="s">
        <v>434</v>
      </c>
      <c r="I89" s="5" t="s">
        <v>366</v>
      </c>
      <c r="J89" s="18"/>
    </row>
    <row r="90" spans="1:10" ht="409.5" x14ac:dyDescent="0.25">
      <c r="A90" s="39" t="s">
        <v>287</v>
      </c>
      <c r="B90" s="6" t="s">
        <v>611</v>
      </c>
      <c r="C90" s="6" t="s">
        <v>424</v>
      </c>
      <c r="D90" s="6" t="s">
        <v>612</v>
      </c>
      <c r="E90" s="6" t="s">
        <v>613</v>
      </c>
      <c r="F90" s="6" t="s">
        <v>614</v>
      </c>
      <c r="G90" s="6" t="s">
        <v>424</v>
      </c>
      <c r="H90" s="6" t="s">
        <v>425</v>
      </c>
      <c r="I90" s="6" t="s">
        <v>426</v>
      </c>
      <c r="J90" s="59" t="s">
        <v>510</v>
      </c>
    </row>
    <row r="91" spans="1:10" ht="60" x14ac:dyDescent="0.25">
      <c r="A91" s="39" t="s">
        <v>288</v>
      </c>
      <c r="B91" s="6" t="s">
        <v>465</v>
      </c>
      <c r="C91" s="6" t="s">
        <v>424</v>
      </c>
      <c r="D91" s="6" t="s">
        <v>466</v>
      </c>
      <c r="E91" s="6" t="s">
        <v>424</v>
      </c>
      <c r="F91" s="6" t="s">
        <v>467</v>
      </c>
      <c r="G91" s="6" t="s">
        <v>424</v>
      </c>
      <c r="H91" s="6" t="s">
        <v>425</v>
      </c>
      <c r="I91" s="6" t="s">
        <v>426</v>
      </c>
      <c r="J91" s="59"/>
    </row>
    <row r="92" spans="1:10" s="2" customFormat="1" ht="180" x14ac:dyDescent="0.25">
      <c r="A92" s="39" t="s">
        <v>291</v>
      </c>
      <c r="B92" s="6" t="s">
        <v>608</v>
      </c>
      <c r="C92" s="5" t="s">
        <v>424</v>
      </c>
      <c r="D92" s="5" t="s">
        <v>609</v>
      </c>
      <c r="E92" s="5" t="s">
        <v>610</v>
      </c>
      <c r="F92" s="5" t="s">
        <v>424</v>
      </c>
      <c r="G92" s="5" t="s">
        <v>424</v>
      </c>
      <c r="H92" s="4" t="s">
        <v>425</v>
      </c>
      <c r="I92" s="4" t="s">
        <v>426</v>
      </c>
      <c r="J92" s="45"/>
    </row>
    <row r="93" spans="1:10" ht="120" x14ac:dyDescent="0.25">
      <c r="A93" s="43" t="s">
        <v>292</v>
      </c>
      <c r="B93" s="5" t="s">
        <v>495</v>
      </c>
      <c r="C93" s="5" t="s">
        <v>424</v>
      </c>
      <c r="D93" s="5" t="s">
        <v>496</v>
      </c>
      <c r="E93" s="5" t="s">
        <v>424</v>
      </c>
      <c r="F93" s="5" t="s">
        <v>424</v>
      </c>
      <c r="G93" s="5" t="s">
        <v>424</v>
      </c>
      <c r="H93" s="5" t="s">
        <v>425</v>
      </c>
      <c r="I93" s="5" t="s">
        <v>442</v>
      </c>
      <c r="J93" s="18"/>
    </row>
    <row r="94" spans="1:10" ht="360" x14ac:dyDescent="0.25">
      <c r="A94" s="40" t="s">
        <v>294</v>
      </c>
      <c r="B94" s="15" t="s">
        <v>747</v>
      </c>
      <c r="C94" s="15" t="s">
        <v>424</v>
      </c>
      <c r="D94" s="15" t="s">
        <v>424</v>
      </c>
      <c r="E94" s="15" t="s">
        <v>748</v>
      </c>
      <c r="F94" s="15" t="s">
        <v>749</v>
      </c>
      <c r="G94" s="15" t="s">
        <v>750</v>
      </c>
      <c r="H94" s="14" t="s">
        <v>434</v>
      </c>
      <c r="I94" s="15" t="s">
        <v>366</v>
      </c>
      <c r="J94" s="46" t="s">
        <v>751</v>
      </c>
    </row>
    <row r="95" spans="1:10" ht="90" x14ac:dyDescent="0.25">
      <c r="A95" s="39" t="s">
        <v>304</v>
      </c>
      <c r="B95" s="6" t="s">
        <v>752</v>
      </c>
      <c r="C95" s="6" t="s">
        <v>424</v>
      </c>
      <c r="D95" s="6" t="s">
        <v>753</v>
      </c>
      <c r="E95" s="6" t="s">
        <v>424</v>
      </c>
      <c r="F95" s="6" t="s">
        <v>754</v>
      </c>
      <c r="G95" s="6" t="s">
        <v>755</v>
      </c>
      <c r="H95" s="6" t="s">
        <v>425</v>
      </c>
      <c r="I95" s="6" t="s">
        <v>366</v>
      </c>
      <c r="J95" s="59"/>
    </row>
    <row r="96" spans="1:10" ht="105" x14ac:dyDescent="0.25">
      <c r="A96" s="39" t="s">
        <v>305</v>
      </c>
      <c r="B96" s="6" t="s">
        <v>756</v>
      </c>
      <c r="C96" s="6" t="s">
        <v>424</v>
      </c>
      <c r="D96" s="6" t="s">
        <v>757</v>
      </c>
      <c r="E96" s="6" t="s">
        <v>424</v>
      </c>
      <c r="F96" s="6" t="s">
        <v>758</v>
      </c>
      <c r="G96" s="6" t="s">
        <v>755</v>
      </c>
      <c r="H96" s="6" t="s">
        <v>425</v>
      </c>
      <c r="I96" s="6" t="s">
        <v>366</v>
      </c>
      <c r="J96" s="59"/>
    </row>
    <row r="97" spans="1:10" ht="90" x14ac:dyDescent="0.25">
      <c r="A97" s="39" t="s">
        <v>306</v>
      </c>
      <c r="B97" s="6" t="s">
        <v>759</v>
      </c>
      <c r="C97" s="6" t="s">
        <v>424</v>
      </c>
      <c r="D97" s="6" t="s">
        <v>760</v>
      </c>
      <c r="E97" s="6" t="s">
        <v>424</v>
      </c>
      <c r="F97" s="6" t="s">
        <v>424</v>
      </c>
      <c r="G97" s="6" t="s">
        <v>755</v>
      </c>
      <c r="H97" s="6" t="s">
        <v>425</v>
      </c>
      <c r="I97" s="6" t="s">
        <v>366</v>
      </c>
      <c r="J97" s="59"/>
    </row>
    <row r="98" spans="1:10" ht="75" x14ac:dyDescent="0.25">
      <c r="A98" s="38" t="s">
        <v>307</v>
      </c>
      <c r="B98" s="5" t="s">
        <v>497</v>
      </c>
      <c r="C98" s="5" t="s">
        <v>498</v>
      </c>
      <c r="D98" s="5" t="s">
        <v>424</v>
      </c>
      <c r="E98" s="5" t="s">
        <v>424</v>
      </c>
      <c r="F98" s="5" t="s">
        <v>424</v>
      </c>
      <c r="G98" s="5" t="s">
        <v>424</v>
      </c>
      <c r="H98" s="3" t="s">
        <v>425</v>
      </c>
      <c r="I98" s="4" t="s">
        <v>426</v>
      </c>
      <c r="J98" s="44"/>
    </row>
    <row r="99" spans="1:10" ht="75" x14ac:dyDescent="0.25">
      <c r="A99" s="38" t="s">
        <v>308</v>
      </c>
      <c r="B99" s="5" t="s">
        <v>499</v>
      </c>
      <c r="C99" s="5" t="s">
        <v>500</v>
      </c>
      <c r="D99" s="5" t="s">
        <v>424</v>
      </c>
      <c r="E99" s="5" t="s">
        <v>424</v>
      </c>
      <c r="F99" s="5" t="s">
        <v>424</v>
      </c>
      <c r="G99" s="5" t="s">
        <v>424</v>
      </c>
      <c r="H99" s="3" t="s">
        <v>425</v>
      </c>
      <c r="I99" s="4" t="s">
        <v>426</v>
      </c>
      <c r="J99" s="44"/>
    </row>
    <row r="100" spans="1:10" ht="60" x14ac:dyDescent="0.25">
      <c r="A100" s="39" t="s">
        <v>309</v>
      </c>
      <c r="B100" s="5" t="s">
        <v>605</v>
      </c>
      <c r="C100" s="5" t="s">
        <v>424</v>
      </c>
      <c r="D100" s="5" t="s">
        <v>424</v>
      </c>
      <c r="E100" s="5" t="s">
        <v>606</v>
      </c>
      <c r="F100" s="5" t="s">
        <v>424</v>
      </c>
      <c r="G100" s="7"/>
      <c r="H100" s="4" t="s">
        <v>607</v>
      </c>
      <c r="I100" s="4" t="s">
        <v>607</v>
      </c>
      <c r="J100" s="18"/>
    </row>
    <row r="101" spans="1:10" s="2" customFormat="1" x14ac:dyDescent="0.25">
      <c r="A101" s="57" t="s">
        <v>311</v>
      </c>
      <c r="B101" s="15" t="s">
        <v>448</v>
      </c>
      <c r="C101" s="15" t="s">
        <v>448</v>
      </c>
      <c r="D101" s="15" t="s">
        <v>448</v>
      </c>
      <c r="E101" s="15" t="s">
        <v>448</v>
      </c>
      <c r="F101" s="15" t="s">
        <v>448</v>
      </c>
      <c r="G101" s="15" t="s">
        <v>448</v>
      </c>
      <c r="H101" s="15" t="s">
        <v>425</v>
      </c>
      <c r="I101" s="12" t="s">
        <v>366</v>
      </c>
      <c r="J101" s="32"/>
    </row>
    <row r="102" spans="1:10" s="2" customFormat="1" ht="105" x14ac:dyDescent="0.25">
      <c r="A102" s="39" t="s">
        <v>312</v>
      </c>
      <c r="B102" s="6" t="s">
        <v>590</v>
      </c>
      <c r="C102" s="6" t="s">
        <v>424</v>
      </c>
      <c r="D102" s="6" t="s">
        <v>591</v>
      </c>
      <c r="E102" s="6" t="s">
        <v>592</v>
      </c>
      <c r="F102" s="6" t="s">
        <v>424</v>
      </c>
      <c r="G102" s="6" t="s">
        <v>593</v>
      </c>
      <c r="H102" s="6" t="s">
        <v>425</v>
      </c>
      <c r="I102" s="6" t="s">
        <v>426</v>
      </c>
      <c r="J102" s="59"/>
    </row>
    <row r="103" spans="1:10" s="2" customFormat="1" ht="105" x14ac:dyDescent="0.25">
      <c r="A103" s="39" t="s">
        <v>313</v>
      </c>
      <c r="B103" s="6" t="s">
        <v>594</v>
      </c>
      <c r="C103" s="6" t="s">
        <v>424</v>
      </c>
      <c r="D103" s="6" t="s">
        <v>595</v>
      </c>
      <c r="E103" s="6" t="s">
        <v>592</v>
      </c>
      <c r="F103" s="6" t="s">
        <v>424</v>
      </c>
      <c r="G103" s="6" t="s">
        <v>596</v>
      </c>
      <c r="H103" s="6" t="s">
        <v>425</v>
      </c>
      <c r="I103" s="6" t="s">
        <v>426</v>
      </c>
      <c r="J103" s="59" t="s">
        <v>510</v>
      </c>
    </row>
    <row r="104" spans="1:10" x14ac:dyDescent="0.25">
      <c r="A104" s="43" t="s">
        <v>314</v>
      </c>
      <c r="B104" s="5" t="s">
        <v>633</v>
      </c>
      <c r="C104" s="5" t="s">
        <v>448</v>
      </c>
      <c r="D104" s="5" t="s">
        <v>448</v>
      </c>
      <c r="E104" s="5" t="s">
        <v>448</v>
      </c>
      <c r="F104" s="5" t="s">
        <v>448</v>
      </c>
      <c r="G104" s="5" t="s">
        <v>424</v>
      </c>
      <c r="H104" s="5" t="s">
        <v>425</v>
      </c>
      <c r="I104" s="5" t="s">
        <v>426</v>
      </c>
      <c r="J104" s="18"/>
    </row>
    <row r="105" spans="1:10" s="2" customFormat="1" ht="165" x14ac:dyDescent="0.25">
      <c r="A105" s="38" t="s">
        <v>315</v>
      </c>
      <c r="B105" s="5" t="s">
        <v>501</v>
      </c>
      <c r="C105" s="5" t="s">
        <v>424</v>
      </c>
      <c r="D105" s="5" t="s">
        <v>440</v>
      </c>
      <c r="E105" s="5" t="s">
        <v>424</v>
      </c>
      <c r="F105" s="5" t="s">
        <v>424</v>
      </c>
      <c r="G105" s="5" t="s">
        <v>761</v>
      </c>
      <c r="H105" s="3" t="s">
        <v>425</v>
      </c>
      <c r="I105" s="3" t="s">
        <v>426</v>
      </c>
      <c r="J105" s="44"/>
    </row>
    <row r="106" spans="1:10" s="2" customFormat="1" ht="105" x14ac:dyDescent="0.25">
      <c r="A106" s="39" t="s">
        <v>316</v>
      </c>
      <c r="B106" s="6" t="s">
        <v>597</v>
      </c>
      <c r="C106" s="6" t="s">
        <v>424</v>
      </c>
      <c r="D106" s="6" t="s">
        <v>595</v>
      </c>
      <c r="E106" s="6" t="s">
        <v>592</v>
      </c>
      <c r="F106" s="6" t="s">
        <v>424</v>
      </c>
      <c r="G106" s="6" t="s">
        <v>593</v>
      </c>
      <c r="H106" s="6" t="s">
        <v>425</v>
      </c>
      <c r="I106" s="6" t="s">
        <v>426</v>
      </c>
      <c r="J106" s="59" t="s">
        <v>510</v>
      </c>
    </row>
    <row r="107" spans="1:10" s="2" customFormat="1" ht="105" x14ac:dyDescent="0.25">
      <c r="A107" s="39" t="s">
        <v>317</v>
      </c>
      <c r="B107" s="5" t="s">
        <v>598</v>
      </c>
      <c r="C107" s="6" t="s">
        <v>424</v>
      </c>
      <c r="D107" s="6" t="s">
        <v>595</v>
      </c>
      <c r="E107" s="6" t="s">
        <v>592</v>
      </c>
      <c r="F107" s="6" t="s">
        <v>424</v>
      </c>
      <c r="G107" s="6" t="s">
        <v>593</v>
      </c>
      <c r="H107" s="6" t="s">
        <v>425</v>
      </c>
      <c r="I107" s="6" t="s">
        <v>426</v>
      </c>
      <c r="J107" s="59" t="s">
        <v>510</v>
      </c>
    </row>
    <row r="108" spans="1:10" s="2" customFormat="1" ht="90" x14ac:dyDescent="0.25">
      <c r="A108" s="43" t="s">
        <v>318</v>
      </c>
      <c r="B108" s="5" t="s">
        <v>618</v>
      </c>
      <c r="C108" s="5" t="s">
        <v>424</v>
      </c>
      <c r="D108" s="5" t="s">
        <v>619</v>
      </c>
      <c r="E108" s="5" t="s">
        <v>620</v>
      </c>
      <c r="F108" s="5" t="s">
        <v>424</v>
      </c>
      <c r="G108" s="5" t="s">
        <v>424</v>
      </c>
      <c r="H108" s="5" t="s">
        <v>425</v>
      </c>
      <c r="I108" s="5" t="s">
        <v>426</v>
      </c>
      <c r="J108" s="18"/>
    </row>
    <row r="109" spans="1:10" s="2" customFormat="1" ht="105" x14ac:dyDescent="0.25">
      <c r="A109" s="39" t="s">
        <v>319</v>
      </c>
      <c r="B109" s="6" t="s">
        <v>599</v>
      </c>
      <c r="C109" s="6" t="s">
        <v>424</v>
      </c>
      <c r="D109" s="6" t="s">
        <v>600</v>
      </c>
      <c r="E109" s="6" t="s">
        <v>592</v>
      </c>
      <c r="F109" s="6" t="s">
        <v>424</v>
      </c>
      <c r="G109" s="6" t="s">
        <v>601</v>
      </c>
      <c r="H109" s="6" t="s">
        <v>425</v>
      </c>
      <c r="I109" s="6" t="s">
        <v>426</v>
      </c>
      <c r="J109" s="59" t="s">
        <v>510</v>
      </c>
    </row>
    <row r="110" spans="1:10" s="2" customFormat="1" x14ac:dyDescent="0.25">
      <c r="A110" s="43" t="s">
        <v>320</v>
      </c>
      <c r="B110" s="5" t="s">
        <v>503</v>
      </c>
      <c r="C110" s="5" t="s">
        <v>424</v>
      </c>
      <c r="D110" s="5" t="s">
        <v>448</v>
      </c>
      <c r="E110" s="5" t="s">
        <v>424</v>
      </c>
      <c r="F110" s="5" t="s">
        <v>424</v>
      </c>
      <c r="G110" s="5" t="s">
        <v>424</v>
      </c>
      <c r="H110" s="5" t="s">
        <v>425</v>
      </c>
      <c r="I110" s="5" t="s">
        <v>426</v>
      </c>
      <c r="J110" s="18"/>
    </row>
    <row r="111" spans="1:10" s="2" customFormat="1" x14ac:dyDescent="0.25">
      <c r="A111" s="43" t="s">
        <v>321</v>
      </c>
      <c r="B111" s="5" t="s">
        <v>504</v>
      </c>
      <c r="C111" s="5" t="s">
        <v>424</v>
      </c>
      <c r="D111" s="5" t="s">
        <v>448</v>
      </c>
      <c r="E111" s="5" t="s">
        <v>424</v>
      </c>
      <c r="F111" s="5" t="s">
        <v>424</v>
      </c>
      <c r="G111" s="5" t="s">
        <v>424</v>
      </c>
      <c r="H111" s="5" t="s">
        <v>425</v>
      </c>
      <c r="I111" s="5" t="s">
        <v>442</v>
      </c>
      <c r="J111" s="18"/>
    </row>
    <row r="112" spans="1:10" s="2" customFormat="1" ht="120" x14ac:dyDescent="0.25">
      <c r="A112" s="39" t="s">
        <v>322</v>
      </c>
      <c r="B112" s="6" t="s">
        <v>602</v>
      </c>
      <c r="C112" s="6" t="s">
        <v>424</v>
      </c>
      <c r="D112" s="6" t="s">
        <v>603</v>
      </c>
      <c r="E112" s="6" t="s">
        <v>592</v>
      </c>
      <c r="F112" s="6" t="s">
        <v>424</v>
      </c>
      <c r="G112" s="6" t="s">
        <v>604</v>
      </c>
      <c r="H112" s="6" t="s">
        <v>425</v>
      </c>
      <c r="I112" s="6" t="s">
        <v>426</v>
      </c>
      <c r="J112" s="59" t="s">
        <v>510</v>
      </c>
    </row>
    <row r="113" spans="1:10" s="2" customFormat="1" ht="409.5" x14ac:dyDescent="0.25">
      <c r="A113" s="43" t="s">
        <v>323</v>
      </c>
      <c r="B113" s="5" t="s">
        <v>555</v>
      </c>
      <c r="C113" s="5" t="s">
        <v>424</v>
      </c>
      <c r="D113" s="5" t="s">
        <v>424</v>
      </c>
      <c r="E113" s="5" t="s">
        <v>556</v>
      </c>
      <c r="F113" s="5" t="s">
        <v>424</v>
      </c>
      <c r="G113" s="5" t="s">
        <v>424</v>
      </c>
      <c r="H113" s="5" t="s">
        <v>425</v>
      </c>
      <c r="I113" s="5" t="s">
        <v>426</v>
      </c>
      <c r="J113" s="18"/>
    </row>
    <row r="114" spans="1:10" ht="409.5" x14ac:dyDescent="0.25">
      <c r="A114" s="43" t="s">
        <v>324</v>
      </c>
      <c r="B114" s="5" t="s">
        <v>424</v>
      </c>
      <c r="C114" s="5" t="s">
        <v>424</v>
      </c>
      <c r="D114" s="5" t="s">
        <v>424</v>
      </c>
      <c r="E114" s="5" t="s">
        <v>554</v>
      </c>
      <c r="F114" s="5" t="s">
        <v>424</v>
      </c>
      <c r="G114" s="5" t="s">
        <v>424</v>
      </c>
      <c r="H114" s="5" t="s">
        <v>425</v>
      </c>
      <c r="I114" s="5" t="s">
        <v>426</v>
      </c>
      <c r="J114" s="18"/>
    </row>
    <row r="115" spans="1:10" ht="409.5" x14ac:dyDescent="0.25">
      <c r="A115" s="39" t="s">
        <v>325</v>
      </c>
      <c r="B115" s="6" t="s">
        <v>505</v>
      </c>
      <c r="C115" s="6" t="s">
        <v>424</v>
      </c>
      <c r="D115" s="6" t="s">
        <v>506</v>
      </c>
      <c r="E115" s="6" t="s">
        <v>762</v>
      </c>
      <c r="F115" s="6" t="s">
        <v>424</v>
      </c>
      <c r="G115" s="6" t="s">
        <v>763</v>
      </c>
      <c r="H115" s="6" t="s">
        <v>425</v>
      </c>
      <c r="I115" s="6" t="s">
        <v>426</v>
      </c>
      <c r="J115" s="59"/>
    </row>
    <row r="116" spans="1:10" ht="285" x14ac:dyDescent="0.25">
      <c r="A116" s="57" t="s">
        <v>326</v>
      </c>
      <c r="B116" s="15" t="s">
        <v>764</v>
      </c>
      <c r="C116" s="15" t="s">
        <v>424</v>
      </c>
      <c r="D116" s="15" t="s">
        <v>765</v>
      </c>
      <c r="E116" s="15" t="s">
        <v>424</v>
      </c>
      <c r="F116" s="15" t="s">
        <v>766</v>
      </c>
      <c r="G116" s="15" t="s">
        <v>424</v>
      </c>
      <c r="H116" s="15" t="s">
        <v>425</v>
      </c>
      <c r="I116" s="20" t="s">
        <v>366</v>
      </c>
      <c r="J116" s="32"/>
    </row>
    <row r="117" spans="1:10" ht="30" x14ac:dyDescent="0.25">
      <c r="A117" s="39" t="s">
        <v>327</v>
      </c>
      <c r="B117" s="6" t="s">
        <v>508</v>
      </c>
      <c r="C117" s="6" t="s">
        <v>424</v>
      </c>
      <c r="D117" s="6" t="s">
        <v>448</v>
      </c>
      <c r="E117" s="6" t="s">
        <v>424</v>
      </c>
      <c r="F117" s="6" t="s">
        <v>424</v>
      </c>
      <c r="G117" s="6" t="s">
        <v>424</v>
      </c>
      <c r="H117" s="6" t="s">
        <v>425</v>
      </c>
      <c r="I117" s="6" t="s">
        <v>426</v>
      </c>
      <c r="J117" s="59" t="s">
        <v>510</v>
      </c>
    </row>
    <row r="118" spans="1:10" ht="30" x14ac:dyDescent="0.25">
      <c r="A118" s="39" t="s">
        <v>328</v>
      </c>
      <c r="B118" s="6" t="s">
        <v>509</v>
      </c>
      <c r="C118" s="6" t="s">
        <v>424</v>
      </c>
      <c r="D118" s="6" t="s">
        <v>448</v>
      </c>
      <c r="E118" s="6" t="s">
        <v>424</v>
      </c>
      <c r="F118" s="6" t="s">
        <v>424</v>
      </c>
      <c r="G118" s="6" t="s">
        <v>424</v>
      </c>
      <c r="H118" s="6" t="s">
        <v>425</v>
      </c>
      <c r="I118" s="6" t="s">
        <v>426</v>
      </c>
      <c r="J118" s="59" t="s">
        <v>510</v>
      </c>
    </row>
    <row r="119" spans="1:10" ht="45" x14ac:dyDescent="0.25">
      <c r="A119" s="38" t="s">
        <v>329</v>
      </c>
      <c r="B119" s="5" t="s">
        <v>511</v>
      </c>
      <c r="C119" s="5" t="s">
        <v>424</v>
      </c>
      <c r="D119" s="6" t="s">
        <v>448</v>
      </c>
      <c r="E119" s="5" t="s">
        <v>424</v>
      </c>
      <c r="F119" s="5" t="s">
        <v>424</v>
      </c>
      <c r="G119" s="5" t="s">
        <v>424</v>
      </c>
      <c r="H119" s="3" t="s">
        <v>425</v>
      </c>
      <c r="I119" s="4" t="s">
        <v>426</v>
      </c>
      <c r="J119" s="44"/>
    </row>
    <row r="120" spans="1:10" ht="45" x14ac:dyDescent="0.25">
      <c r="A120" s="38" t="s">
        <v>330</v>
      </c>
      <c r="B120" s="5" t="s">
        <v>512</v>
      </c>
      <c r="C120" s="5" t="s">
        <v>424</v>
      </c>
      <c r="D120" s="6" t="s">
        <v>448</v>
      </c>
      <c r="E120" s="5" t="s">
        <v>424</v>
      </c>
      <c r="F120" s="5" t="s">
        <v>424</v>
      </c>
      <c r="G120" s="5" t="s">
        <v>424</v>
      </c>
      <c r="H120" s="5" t="s">
        <v>513</v>
      </c>
      <c r="I120" s="4" t="s">
        <v>426</v>
      </c>
      <c r="J120" s="44"/>
    </row>
    <row r="121" spans="1:10" ht="30" x14ac:dyDescent="0.25">
      <c r="A121" s="39" t="s">
        <v>331</v>
      </c>
      <c r="B121" s="6" t="s">
        <v>514</v>
      </c>
      <c r="C121" s="6" t="s">
        <v>424</v>
      </c>
      <c r="D121" s="6" t="s">
        <v>448</v>
      </c>
      <c r="E121" s="6" t="s">
        <v>424</v>
      </c>
      <c r="F121" s="6" t="s">
        <v>424</v>
      </c>
      <c r="G121" s="6" t="s">
        <v>424</v>
      </c>
      <c r="H121" s="6" t="s">
        <v>425</v>
      </c>
      <c r="I121" s="6" t="s">
        <v>426</v>
      </c>
      <c r="J121" s="59" t="s">
        <v>510</v>
      </c>
    </row>
    <row r="122" spans="1:10" ht="45" x14ac:dyDescent="0.25">
      <c r="A122" s="38" t="s">
        <v>332</v>
      </c>
      <c r="B122" s="5" t="s">
        <v>515</v>
      </c>
      <c r="C122" s="5" t="s">
        <v>424</v>
      </c>
      <c r="D122" s="6" t="s">
        <v>448</v>
      </c>
      <c r="E122" s="5" t="s">
        <v>424</v>
      </c>
      <c r="F122" s="5" t="s">
        <v>424</v>
      </c>
      <c r="G122" s="5" t="s">
        <v>424</v>
      </c>
      <c r="H122" s="3" t="s">
        <v>425</v>
      </c>
      <c r="I122" s="4" t="s">
        <v>426</v>
      </c>
      <c r="J122" s="44"/>
    </row>
    <row r="123" spans="1:10" ht="45" x14ac:dyDescent="0.25">
      <c r="A123" s="38" t="s">
        <v>333</v>
      </c>
      <c r="B123" s="5" t="s">
        <v>516</v>
      </c>
      <c r="C123" s="5" t="s">
        <v>424</v>
      </c>
      <c r="D123" s="6" t="s">
        <v>448</v>
      </c>
      <c r="E123" s="5" t="s">
        <v>424</v>
      </c>
      <c r="F123" s="5" t="s">
        <v>424</v>
      </c>
      <c r="G123" s="5" t="s">
        <v>424</v>
      </c>
      <c r="H123" s="3" t="s">
        <v>425</v>
      </c>
      <c r="I123" s="4" t="s">
        <v>426</v>
      </c>
      <c r="J123" s="44"/>
    </row>
    <row r="124" spans="1:10" ht="30" x14ac:dyDescent="0.25">
      <c r="A124" s="39" t="s">
        <v>334</v>
      </c>
      <c r="B124" s="6" t="s">
        <v>517</v>
      </c>
      <c r="C124" s="6" t="s">
        <v>424</v>
      </c>
      <c r="D124" s="6" t="s">
        <v>448</v>
      </c>
      <c r="E124" s="6" t="s">
        <v>424</v>
      </c>
      <c r="F124" s="6" t="s">
        <v>424</v>
      </c>
      <c r="G124" s="6" t="s">
        <v>424</v>
      </c>
      <c r="H124" s="6" t="s">
        <v>425</v>
      </c>
      <c r="I124" s="6" t="s">
        <v>426</v>
      </c>
      <c r="J124" s="59" t="s">
        <v>510</v>
      </c>
    </row>
    <row r="125" spans="1:10" ht="45" x14ac:dyDescent="0.25">
      <c r="A125" s="38" t="s">
        <v>335</v>
      </c>
      <c r="B125" s="5" t="s">
        <v>518</v>
      </c>
      <c r="C125" s="5" t="s">
        <v>424</v>
      </c>
      <c r="D125" s="6" t="s">
        <v>448</v>
      </c>
      <c r="E125" s="5" t="s">
        <v>424</v>
      </c>
      <c r="F125" s="5" t="s">
        <v>424</v>
      </c>
      <c r="G125" s="5" t="s">
        <v>424</v>
      </c>
      <c r="H125" s="3" t="s">
        <v>425</v>
      </c>
      <c r="I125" s="4" t="s">
        <v>426</v>
      </c>
      <c r="J125" s="44"/>
    </row>
    <row r="126" spans="1:10" ht="45" x14ac:dyDescent="0.25">
      <c r="A126" s="38" t="s">
        <v>336</v>
      </c>
      <c r="B126" s="5" t="s">
        <v>519</v>
      </c>
      <c r="C126" s="5" t="s">
        <v>424</v>
      </c>
      <c r="D126" s="6" t="s">
        <v>448</v>
      </c>
      <c r="E126" s="5" t="s">
        <v>424</v>
      </c>
      <c r="F126" s="5" t="s">
        <v>424</v>
      </c>
      <c r="G126" s="5" t="s">
        <v>424</v>
      </c>
      <c r="H126" s="3" t="s">
        <v>425</v>
      </c>
      <c r="I126" s="4" t="s">
        <v>426</v>
      </c>
      <c r="J126" s="44"/>
    </row>
    <row r="127" spans="1:10" ht="25.5" customHeight="1" x14ac:dyDescent="0.25">
      <c r="A127" s="39" t="s">
        <v>337</v>
      </c>
      <c r="B127" s="6" t="s">
        <v>520</v>
      </c>
      <c r="C127" s="6" t="s">
        <v>424</v>
      </c>
      <c r="D127" s="6" t="s">
        <v>448</v>
      </c>
      <c r="E127" s="6" t="s">
        <v>424</v>
      </c>
      <c r="F127" s="6" t="s">
        <v>424</v>
      </c>
      <c r="G127" s="6" t="s">
        <v>424</v>
      </c>
      <c r="H127" s="6" t="s">
        <v>425</v>
      </c>
      <c r="I127" s="6" t="s">
        <v>426</v>
      </c>
      <c r="J127" s="59" t="s">
        <v>510</v>
      </c>
    </row>
    <row r="128" spans="1:10" ht="45" x14ac:dyDescent="0.25">
      <c r="A128" s="38" t="s">
        <v>338</v>
      </c>
      <c r="B128" s="5" t="s">
        <v>521</v>
      </c>
      <c r="C128" s="5" t="s">
        <v>424</v>
      </c>
      <c r="D128" s="6" t="s">
        <v>448</v>
      </c>
      <c r="E128" s="5" t="s">
        <v>424</v>
      </c>
      <c r="F128" s="5" t="s">
        <v>424</v>
      </c>
      <c r="G128" s="5" t="s">
        <v>424</v>
      </c>
      <c r="H128" s="3" t="s">
        <v>425</v>
      </c>
      <c r="I128" s="4" t="s">
        <v>426</v>
      </c>
      <c r="J128" s="44"/>
    </row>
    <row r="129" spans="1:10" ht="45" x14ac:dyDescent="0.25">
      <c r="A129" s="38" t="s">
        <v>339</v>
      </c>
      <c r="B129" s="5" t="s">
        <v>522</v>
      </c>
      <c r="C129" s="5" t="s">
        <v>424</v>
      </c>
      <c r="D129" s="6" t="s">
        <v>448</v>
      </c>
      <c r="E129" s="5" t="s">
        <v>424</v>
      </c>
      <c r="F129" s="5" t="s">
        <v>424</v>
      </c>
      <c r="G129" s="5" t="s">
        <v>424</v>
      </c>
      <c r="H129" s="3" t="s">
        <v>425</v>
      </c>
      <c r="I129" s="4" t="s">
        <v>426</v>
      </c>
      <c r="J129" s="44"/>
    </row>
    <row r="130" spans="1:10" ht="45" x14ac:dyDescent="0.25">
      <c r="A130" s="39" t="s">
        <v>340</v>
      </c>
      <c r="B130" s="6" t="s">
        <v>523</v>
      </c>
      <c r="C130" s="6" t="s">
        <v>424</v>
      </c>
      <c r="D130" s="6" t="s">
        <v>424</v>
      </c>
      <c r="E130" s="6" t="s">
        <v>424</v>
      </c>
      <c r="F130" s="6" t="s">
        <v>424</v>
      </c>
      <c r="G130" s="6" t="s">
        <v>524</v>
      </c>
      <c r="H130" s="6" t="s">
        <v>425</v>
      </c>
      <c r="I130" s="6" t="s">
        <v>426</v>
      </c>
      <c r="J130" s="59" t="s">
        <v>510</v>
      </c>
    </row>
    <row r="131" spans="1:10" x14ac:dyDescent="0.25">
      <c r="A131" s="39" t="s">
        <v>341</v>
      </c>
      <c r="B131" s="6" t="s">
        <v>525</v>
      </c>
      <c r="C131" s="5" t="s">
        <v>424</v>
      </c>
      <c r="D131" s="5" t="s">
        <v>424</v>
      </c>
      <c r="E131" s="5" t="s">
        <v>424</v>
      </c>
      <c r="F131" s="5" t="s">
        <v>424</v>
      </c>
      <c r="G131" s="5" t="s">
        <v>424</v>
      </c>
      <c r="H131" s="4" t="s">
        <v>425</v>
      </c>
      <c r="I131" s="4" t="s">
        <v>426</v>
      </c>
      <c r="J131" s="45"/>
    </row>
    <row r="132" spans="1:10" x14ac:dyDescent="0.25">
      <c r="A132" s="39" t="s">
        <v>347</v>
      </c>
      <c r="B132" s="6" t="s">
        <v>526</v>
      </c>
      <c r="C132" s="6" t="s">
        <v>424</v>
      </c>
      <c r="D132" s="6" t="s">
        <v>424</v>
      </c>
      <c r="E132" s="6" t="s">
        <v>424</v>
      </c>
      <c r="F132" s="6" t="s">
        <v>424</v>
      </c>
      <c r="G132" s="6" t="s">
        <v>424</v>
      </c>
      <c r="H132" s="6" t="s">
        <v>425</v>
      </c>
      <c r="I132" s="6" t="s">
        <v>426</v>
      </c>
      <c r="J132" s="59" t="s">
        <v>510</v>
      </c>
    </row>
    <row r="133" spans="1:10" x14ac:dyDescent="0.25">
      <c r="A133" s="39" t="s">
        <v>348</v>
      </c>
      <c r="B133" s="6" t="s">
        <v>527</v>
      </c>
      <c r="C133" s="6" t="s">
        <v>424</v>
      </c>
      <c r="D133" s="6" t="s">
        <v>424</v>
      </c>
      <c r="E133" s="6" t="s">
        <v>424</v>
      </c>
      <c r="F133" s="6" t="s">
        <v>424</v>
      </c>
      <c r="G133" s="6" t="s">
        <v>424</v>
      </c>
      <c r="H133" s="6" t="s">
        <v>425</v>
      </c>
      <c r="I133" s="6" t="s">
        <v>426</v>
      </c>
      <c r="J133" s="59" t="s">
        <v>510</v>
      </c>
    </row>
    <row r="134" spans="1:10" x14ac:dyDescent="0.25">
      <c r="A134" s="39" t="s">
        <v>349</v>
      </c>
      <c r="B134" s="6" t="s">
        <v>528</v>
      </c>
      <c r="C134" s="6" t="s">
        <v>424</v>
      </c>
      <c r="D134" s="6" t="s">
        <v>424</v>
      </c>
      <c r="E134" s="6" t="s">
        <v>424</v>
      </c>
      <c r="F134" s="6" t="s">
        <v>424</v>
      </c>
      <c r="G134" s="6" t="s">
        <v>424</v>
      </c>
      <c r="H134" s="6" t="s">
        <v>425</v>
      </c>
      <c r="I134" s="6" t="s">
        <v>426</v>
      </c>
      <c r="J134" s="59" t="s">
        <v>510</v>
      </c>
    </row>
    <row r="135" spans="1:10" x14ac:dyDescent="0.25">
      <c r="A135" s="39" t="s">
        <v>350</v>
      </c>
      <c r="B135" s="6" t="s">
        <v>529</v>
      </c>
      <c r="C135" s="6" t="s">
        <v>424</v>
      </c>
      <c r="D135" s="6" t="s">
        <v>424</v>
      </c>
      <c r="E135" s="6" t="s">
        <v>424</v>
      </c>
      <c r="F135" s="6" t="s">
        <v>424</v>
      </c>
      <c r="G135" s="6" t="s">
        <v>424</v>
      </c>
      <c r="H135" s="6" t="s">
        <v>425</v>
      </c>
      <c r="I135" s="6" t="s">
        <v>426</v>
      </c>
      <c r="J135" s="59" t="s">
        <v>510</v>
      </c>
    </row>
    <row r="136" spans="1:10" ht="45" x14ac:dyDescent="0.25">
      <c r="A136" s="39" t="s">
        <v>351</v>
      </c>
      <c r="B136" s="6" t="s">
        <v>530</v>
      </c>
      <c r="C136" s="6" t="s">
        <v>424</v>
      </c>
      <c r="D136" s="6" t="s">
        <v>424</v>
      </c>
      <c r="E136" s="6" t="s">
        <v>424</v>
      </c>
      <c r="F136" s="6" t="s">
        <v>424</v>
      </c>
      <c r="G136" s="6" t="s">
        <v>531</v>
      </c>
      <c r="H136" s="6" t="s">
        <v>425</v>
      </c>
      <c r="I136" s="6" t="s">
        <v>426</v>
      </c>
      <c r="J136" s="59" t="s">
        <v>510</v>
      </c>
    </row>
    <row r="137" spans="1:10" ht="30" x14ac:dyDescent="0.25">
      <c r="A137" s="39" t="s">
        <v>352</v>
      </c>
      <c r="B137" s="6" t="s">
        <v>532</v>
      </c>
      <c r="C137" s="6" t="s">
        <v>424</v>
      </c>
      <c r="D137" s="6" t="s">
        <v>424</v>
      </c>
      <c r="E137" s="6" t="s">
        <v>424</v>
      </c>
      <c r="F137" s="6" t="s">
        <v>424</v>
      </c>
      <c r="G137" s="6" t="s">
        <v>533</v>
      </c>
      <c r="H137" s="6" t="s">
        <v>425</v>
      </c>
      <c r="I137" s="6" t="s">
        <v>426</v>
      </c>
      <c r="J137" s="59" t="s">
        <v>510</v>
      </c>
    </row>
    <row r="138" spans="1:10" ht="45" x14ac:dyDescent="0.25">
      <c r="A138" s="39" t="s">
        <v>353</v>
      </c>
      <c r="B138" s="6" t="s">
        <v>534</v>
      </c>
      <c r="C138" s="6" t="s">
        <v>424</v>
      </c>
      <c r="D138" s="6" t="s">
        <v>424</v>
      </c>
      <c r="E138" s="6" t="s">
        <v>424</v>
      </c>
      <c r="F138" s="6" t="s">
        <v>424</v>
      </c>
      <c r="G138" s="6" t="s">
        <v>535</v>
      </c>
      <c r="H138" s="6" t="s">
        <v>425</v>
      </c>
      <c r="I138" s="6" t="s">
        <v>426</v>
      </c>
      <c r="J138" s="59" t="s">
        <v>510</v>
      </c>
    </row>
    <row r="139" spans="1:10" x14ac:dyDescent="0.25">
      <c r="A139" s="39" t="s">
        <v>354</v>
      </c>
      <c r="B139" s="6" t="s">
        <v>536</v>
      </c>
      <c r="C139" s="6" t="s">
        <v>424</v>
      </c>
      <c r="D139" s="6" t="s">
        <v>424</v>
      </c>
      <c r="E139" s="6" t="s">
        <v>424</v>
      </c>
      <c r="F139" s="6" t="s">
        <v>424</v>
      </c>
      <c r="G139" s="6" t="s">
        <v>424</v>
      </c>
      <c r="H139" s="6" t="s">
        <v>425</v>
      </c>
      <c r="I139" s="6" t="s">
        <v>426</v>
      </c>
      <c r="J139" s="59" t="s">
        <v>510</v>
      </c>
    </row>
    <row r="140" spans="1:10" ht="30" x14ac:dyDescent="0.25">
      <c r="A140" s="39" t="s">
        <v>355</v>
      </c>
      <c r="B140" s="6" t="s">
        <v>537</v>
      </c>
      <c r="C140" s="6" t="s">
        <v>424</v>
      </c>
      <c r="D140" s="6" t="s">
        <v>424</v>
      </c>
      <c r="E140" s="6" t="s">
        <v>424</v>
      </c>
      <c r="F140" s="6" t="s">
        <v>538</v>
      </c>
      <c r="G140" s="6" t="s">
        <v>424</v>
      </c>
      <c r="H140" s="6" t="s">
        <v>434</v>
      </c>
      <c r="I140" s="6" t="s">
        <v>426</v>
      </c>
      <c r="J140" s="59" t="s">
        <v>510</v>
      </c>
    </row>
    <row r="141" spans="1:10" x14ac:dyDescent="0.25">
      <c r="A141" s="39" t="s">
        <v>356</v>
      </c>
      <c r="B141" s="5" t="s">
        <v>539</v>
      </c>
      <c r="C141" s="5" t="s">
        <v>424</v>
      </c>
      <c r="D141" s="5" t="s">
        <v>424</v>
      </c>
      <c r="E141" s="5" t="s">
        <v>424</v>
      </c>
      <c r="F141" s="5" t="s">
        <v>540</v>
      </c>
      <c r="G141" s="5" t="s">
        <v>424</v>
      </c>
      <c r="H141" s="4" t="s">
        <v>434</v>
      </c>
      <c r="I141" s="4" t="s">
        <v>426</v>
      </c>
      <c r="J141" s="45"/>
    </row>
    <row r="142" spans="1:10" x14ac:dyDescent="0.25">
      <c r="A142" s="39" t="s">
        <v>357</v>
      </c>
      <c r="B142" s="6" t="s">
        <v>541</v>
      </c>
      <c r="C142" s="6" t="s">
        <v>424</v>
      </c>
      <c r="D142" s="6" t="s">
        <v>424</v>
      </c>
      <c r="E142" s="6" t="s">
        <v>424</v>
      </c>
      <c r="F142" s="6" t="s">
        <v>424</v>
      </c>
      <c r="G142" s="6" t="s">
        <v>424</v>
      </c>
      <c r="H142" s="6" t="s">
        <v>425</v>
      </c>
      <c r="I142" s="6" t="s">
        <v>426</v>
      </c>
      <c r="J142" s="59" t="s">
        <v>510</v>
      </c>
    </row>
    <row r="143" spans="1:10" x14ac:dyDescent="0.25">
      <c r="A143" s="39" t="s">
        <v>358</v>
      </c>
      <c r="B143" s="6" t="s">
        <v>542</v>
      </c>
      <c r="C143" s="6" t="s">
        <v>424</v>
      </c>
      <c r="D143" s="6" t="s">
        <v>424</v>
      </c>
      <c r="E143" s="6" t="s">
        <v>424</v>
      </c>
      <c r="F143" s="6" t="s">
        <v>424</v>
      </c>
      <c r="G143" s="6" t="s">
        <v>424</v>
      </c>
      <c r="H143" s="6" t="s">
        <v>425</v>
      </c>
      <c r="I143" s="6" t="s">
        <v>426</v>
      </c>
      <c r="J143" s="59" t="s">
        <v>510</v>
      </c>
    </row>
    <row r="144" spans="1:10" x14ac:dyDescent="0.25">
      <c r="A144" s="39" t="s">
        <v>359</v>
      </c>
      <c r="B144" s="6" t="s">
        <v>543</v>
      </c>
      <c r="C144" s="6" t="s">
        <v>424</v>
      </c>
      <c r="D144" s="6" t="s">
        <v>424</v>
      </c>
      <c r="E144" s="6" t="s">
        <v>424</v>
      </c>
      <c r="F144" s="6" t="s">
        <v>424</v>
      </c>
      <c r="G144" s="6" t="s">
        <v>424</v>
      </c>
      <c r="H144" s="6" t="s">
        <v>425</v>
      </c>
      <c r="I144" s="6" t="s">
        <v>426</v>
      </c>
      <c r="J144" s="59" t="s">
        <v>510</v>
      </c>
    </row>
    <row r="145" spans="1:10" x14ac:dyDescent="0.25">
      <c r="A145" s="39" t="s">
        <v>360</v>
      </c>
      <c r="B145" s="6" t="s">
        <v>544</v>
      </c>
      <c r="C145" s="6" t="s">
        <v>424</v>
      </c>
      <c r="D145" s="6" t="s">
        <v>424</v>
      </c>
      <c r="E145" s="6" t="s">
        <v>424</v>
      </c>
      <c r="F145" s="6" t="s">
        <v>424</v>
      </c>
      <c r="G145" s="6" t="s">
        <v>424</v>
      </c>
      <c r="H145" s="6" t="s">
        <v>425</v>
      </c>
      <c r="I145" s="6" t="s">
        <v>426</v>
      </c>
      <c r="J145" s="59" t="s">
        <v>510</v>
      </c>
    </row>
    <row r="146" spans="1:10" ht="30" x14ac:dyDescent="0.25">
      <c r="A146" s="39" t="s">
        <v>361</v>
      </c>
      <c r="B146" s="6" t="s">
        <v>545</v>
      </c>
      <c r="C146" s="6" t="s">
        <v>424</v>
      </c>
      <c r="D146" s="6" t="s">
        <v>424</v>
      </c>
      <c r="E146" s="6" t="s">
        <v>424</v>
      </c>
      <c r="F146" s="6" t="s">
        <v>424</v>
      </c>
      <c r="G146" s="6" t="s">
        <v>546</v>
      </c>
      <c r="H146" s="6" t="s">
        <v>425</v>
      </c>
      <c r="I146" s="6" t="s">
        <v>426</v>
      </c>
      <c r="J146" s="59" t="s">
        <v>510</v>
      </c>
    </row>
    <row r="147" spans="1:10" customFormat="1" ht="75" x14ac:dyDescent="0.25">
      <c r="A147" s="56" t="s">
        <v>366</v>
      </c>
      <c r="B147" s="5" t="s">
        <v>767</v>
      </c>
      <c r="C147" s="5" t="s">
        <v>424</v>
      </c>
      <c r="D147" s="5" t="s">
        <v>768</v>
      </c>
      <c r="E147" s="5" t="s">
        <v>424</v>
      </c>
      <c r="F147" s="5" t="s">
        <v>424</v>
      </c>
      <c r="G147" s="5"/>
      <c r="H147" s="5" t="s">
        <v>425</v>
      </c>
      <c r="I147" s="6" t="s">
        <v>366</v>
      </c>
      <c r="J147" s="59"/>
    </row>
    <row r="148" spans="1:10" ht="75" x14ac:dyDescent="0.25">
      <c r="A148" s="56" t="s">
        <v>367</v>
      </c>
      <c r="B148" s="5" t="s">
        <v>767</v>
      </c>
      <c r="C148" s="5" t="s">
        <v>424</v>
      </c>
      <c r="D148" s="5" t="s">
        <v>768</v>
      </c>
      <c r="E148" s="5" t="s">
        <v>424</v>
      </c>
      <c r="F148" s="5" t="s">
        <v>424</v>
      </c>
      <c r="G148" s="5" t="s">
        <v>424</v>
      </c>
      <c r="H148" s="5" t="s">
        <v>425</v>
      </c>
      <c r="I148" s="6" t="s">
        <v>366</v>
      </c>
      <c r="J148" s="59"/>
    </row>
    <row r="149" spans="1:10" ht="105" x14ac:dyDescent="0.25">
      <c r="A149" s="39" t="s">
        <v>368</v>
      </c>
      <c r="B149" s="6" t="s">
        <v>769</v>
      </c>
      <c r="C149" s="6" t="s">
        <v>770</v>
      </c>
      <c r="D149" s="6" t="s">
        <v>424</v>
      </c>
      <c r="E149" s="6" t="s">
        <v>424</v>
      </c>
      <c r="F149" s="6" t="s">
        <v>424</v>
      </c>
      <c r="G149" s="6" t="s">
        <v>771</v>
      </c>
      <c r="H149" s="6" t="s">
        <v>425</v>
      </c>
      <c r="I149" s="6" t="s">
        <v>366</v>
      </c>
      <c r="J149" s="59"/>
    </row>
    <row r="150" spans="1:10" ht="60" x14ac:dyDescent="0.25">
      <c r="A150" s="38" t="s">
        <v>370</v>
      </c>
      <c r="B150" s="5" t="s">
        <v>547</v>
      </c>
      <c r="C150" s="5" t="s">
        <v>548</v>
      </c>
      <c r="D150" s="5" t="s">
        <v>424</v>
      </c>
      <c r="E150" s="5" t="s">
        <v>424</v>
      </c>
      <c r="F150" s="5" t="s">
        <v>424</v>
      </c>
      <c r="G150" s="5" t="s">
        <v>424</v>
      </c>
      <c r="H150" s="3" t="s">
        <v>425</v>
      </c>
      <c r="I150" s="4" t="s">
        <v>426</v>
      </c>
      <c r="J150" s="44"/>
    </row>
    <row r="151" spans="1:10" s="2" customFormat="1" ht="60" x14ac:dyDescent="0.25">
      <c r="A151" s="38" t="s">
        <v>371</v>
      </c>
      <c r="B151" s="5" t="s">
        <v>549</v>
      </c>
      <c r="C151" s="5" t="s">
        <v>550</v>
      </c>
      <c r="D151" s="5" t="s">
        <v>424</v>
      </c>
      <c r="E151" s="5" t="s">
        <v>424</v>
      </c>
      <c r="F151" s="5" t="s">
        <v>424</v>
      </c>
      <c r="G151" s="5" t="s">
        <v>424</v>
      </c>
      <c r="H151" s="3" t="s">
        <v>425</v>
      </c>
      <c r="I151" s="4" t="s">
        <v>426</v>
      </c>
      <c r="J151" s="44"/>
    </row>
    <row r="152" spans="1:10" ht="45" x14ac:dyDescent="0.25">
      <c r="A152" s="38" t="s">
        <v>372</v>
      </c>
      <c r="B152" s="5" t="s">
        <v>551</v>
      </c>
      <c r="C152" s="5" t="s">
        <v>424</v>
      </c>
      <c r="D152" s="5" t="s">
        <v>424</v>
      </c>
      <c r="E152" s="5" t="s">
        <v>424</v>
      </c>
      <c r="F152" s="5" t="s">
        <v>424</v>
      </c>
      <c r="G152" s="5" t="s">
        <v>424</v>
      </c>
      <c r="H152" s="3" t="s">
        <v>425</v>
      </c>
      <c r="I152" s="3" t="s">
        <v>426</v>
      </c>
      <c r="J152" s="44"/>
    </row>
    <row r="153" spans="1:10" ht="60" x14ac:dyDescent="0.25">
      <c r="A153" s="38" t="s">
        <v>373</v>
      </c>
      <c r="B153" s="5" t="s">
        <v>552</v>
      </c>
      <c r="C153" s="5" t="s">
        <v>424</v>
      </c>
      <c r="D153" s="5" t="s">
        <v>424</v>
      </c>
      <c r="E153" s="5" t="s">
        <v>424</v>
      </c>
      <c r="F153" s="5" t="s">
        <v>424</v>
      </c>
      <c r="G153" s="5" t="s">
        <v>553</v>
      </c>
      <c r="H153" s="3" t="s">
        <v>425</v>
      </c>
      <c r="I153" s="4" t="s">
        <v>426</v>
      </c>
      <c r="J153" s="44"/>
    </row>
    <row r="154" spans="1:10" ht="45" x14ac:dyDescent="0.25">
      <c r="A154" s="38" t="s">
        <v>381</v>
      </c>
      <c r="B154" s="5" t="s">
        <v>551</v>
      </c>
      <c r="C154" s="5" t="s">
        <v>424</v>
      </c>
      <c r="D154" s="5" t="s">
        <v>424</v>
      </c>
      <c r="E154" s="5" t="s">
        <v>424</v>
      </c>
      <c r="F154" s="5" t="s">
        <v>424</v>
      </c>
      <c r="G154" s="5" t="s">
        <v>424</v>
      </c>
      <c r="H154" s="5" t="s">
        <v>425</v>
      </c>
      <c r="I154" s="3" t="s">
        <v>426</v>
      </c>
      <c r="J154" s="44"/>
    </row>
    <row r="155" spans="1:10" ht="60" x14ac:dyDescent="0.25">
      <c r="A155" s="38" t="s">
        <v>382</v>
      </c>
      <c r="B155" s="5" t="s">
        <v>552</v>
      </c>
      <c r="C155" s="5" t="s">
        <v>424</v>
      </c>
      <c r="D155" s="5" t="s">
        <v>424</v>
      </c>
      <c r="E155" s="5" t="s">
        <v>424</v>
      </c>
      <c r="F155" s="5" t="s">
        <v>424</v>
      </c>
      <c r="G155" s="5" t="s">
        <v>553</v>
      </c>
      <c r="H155" s="3" t="s">
        <v>425</v>
      </c>
      <c r="I155" s="4" t="s">
        <v>426</v>
      </c>
      <c r="J155" s="44"/>
    </row>
    <row r="156" spans="1:10" ht="45" x14ac:dyDescent="0.25">
      <c r="A156" s="38" t="s">
        <v>402</v>
      </c>
      <c r="B156" s="5" t="s">
        <v>551</v>
      </c>
      <c r="C156" s="5" t="s">
        <v>424</v>
      </c>
      <c r="D156" s="5" t="s">
        <v>424</v>
      </c>
      <c r="E156" s="5" t="s">
        <v>424</v>
      </c>
      <c r="F156" s="5" t="s">
        <v>424</v>
      </c>
      <c r="G156" s="5" t="s">
        <v>424</v>
      </c>
      <c r="H156" s="3" t="s">
        <v>425</v>
      </c>
      <c r="I156" s="3" t="s">
        <v>426</v>
      </c>
      <c r="J156" s="44"/>
    </row>
    <row r="157" spans="1:10" ht="60" x14ac:dyDescent="0.25">
      <c r="A157" s="38" t="s">
        <v>403</v>
      </c>
      <c r="B157" s="5" t="s">
        <v>552</v>
      </c>
      <c r="C157" s="5" t="s">
        <v>424</v>
      </c>
      <c r="D157" s="5" t="s">
        <v>424</v>
      </c>
      <c r="E157" s="5" t="s">
        <v>424</v>
      </c>
      <c r="F157" s="5" t="s">
        <v>424</v>
      </c>
      <c r="G157" s="5" t="s">
        <v>553</v>
      </c>
      <c r="H157" s="3" t="s">
        <v>425</v>
      </c>
      <c r="I157" s="4" t="s">
        <v>426</v>
      </c>
      <c r="J157" s="44"/>
    </row>
    <row r="158" spans="1:10" ht="45" x14ac:dyDescent="0.25">
      <c r="A158" s="38" t="s">
        <v>404</v>
      </c>
      <c r="B158" s="5" t="s">
        <v>551</v>
      </c>
      <c r="C158" s="5" t="s">
        <v>424</v>
      </c>
      <c r="D158" s="5" t="s">
        <v>424</v>
      </c>
      <c r="E158" s="5" t="s">
        <v>424</v>
      </c>
      <c r="F158" s="5" t="s">
        <v>424</v>
      </c>
      <c r="G158" s="5" t="s">
        <v>424</v>
      </c>
      <c r="H158" s="3" t="s">
        <v>425</v>
      </c>
      <c r="I158" s="3" t="s">
        <v>426</v>
      </c>
      <c r="J158" s="44"/>
    </row>
    <row r="159" spans="1:10" ht="60" x14ac:dyDescent="0.25">
      <c r="A159" s="38" t="s">
        <v>405</v>
      </c>
      <c r="B159" s="5" t="s">
        <v>552</v>
      </c>
      <c r="C159" s="5" t="s">
        <v>424</v>
      </c>
      <c r="D159" s="5" t="s">
        <v>424</v>
      </c>
      <c r="E159" s="5" t="s">
        <v>424</v>
      </c>
      <c r="F159" s="5" t="s">
        <v>424</v>
      </c>
      <c r="G159" s="5" t="s">
        <v>553</v>
      </c>
      <c r="H159" s="3" t="s">
        <v>425</v>
      </c>
      <c r="I159" s="4" t="s">
        <v>426</v>
      </c>
      <c r="J159" s="44"/>
    </row>
    <row r="160" spans="1:10" s="2" customFormat="1" ht="90" x14ac:dyDescent="0.25">
      <c r="A160" s="39" t="s">
        <v>406</v>
      </c>
      <c r="B160" s="6" t="s">
        <v>772</v>
      </c>
      <c r="C160" s="6" t="s">
        <v>424</v>
      </c>
      <c r="D160" s="6" t="s">
        <v>424</v>
      </c>
      <c r="E160" s="6" t="s">
        <v>424</v>
      </c>
      <c r="F160" s="6" t="s">
        <v>424</v>
      </c>
      <c r="G160" s="6" t="s">
        <v>773</v>
      </c>
      <c r="H160" s="6" t="s">
        <v>425</v>
      </c>
      <c r="I160" s="6" t="s">
        <v>426</v>
      </c>
      <c r="J160" s="59" t="s">
        <v>510</v>
      </c>
    </row>
    <row r="161" spans="1:10" ht="105" x14ac:dyDescent="0.25">
      <c r="A161" s="40" t="s">
        <v>408</v>
      </c>
      <c r="B161" s="15" t="s">
        <v>572</v>
      </c>
      <c r="C161" s="15" t="s">
        <v>573</v>
      </c>
      <c r="D161" s="15" t="s">
        <v>424</v>
      </c>
      <c r="E161" s="15" t="s">
        <v>574</v>
      </c>
      <c r="F161" s="15" t="s">
        <v>575</v>
      </c>
      <c r="G161" s="15" t="s">
        <v>424</v>
      </c>
      <c r="H161" s="15" t="s">
        <v>434</v>
      </c>
      <c r="I161" s="15" t="s">
        <v>426</v>
      </c>
      <c r="J161" s="60" t="s">
        <v>774</v>
      </c>
    </row>
    <row r="162" spans="1:10" ht="90" x14ac:dyDescent="0.25">
      <c r="A162" s="38" t="s">
        <v>409</v>
      </c>
      <c r="B162" s="5" t="s">
        <v>567</v>
      </c>
      <c r="C162" s="5" t="s">
        <v>424</v>
      </c>
      <c r="D162" s="5" t="s">
        <v>424</v>
      </c>
      <c r="E162" s="5" t="s">
        <v>568</v>
      </c>
      <c r="F162" s="5" t="s">
        <v>569</v>
      </c>
      <c r="G162" s="5" t="s">
        <v>424</v>
      </c>
      <c r="H162" s="3" t="s">
        <v>434</v>
      </c>
      <c r="I162" s="3" t="s">
        <v>426</v>
      </c>
      <c r="J162" s="44"/>
    </row>
    <row r="163" spans="1:10" s="2" customFormat="1" ht="90" x14ac:dyDescent="0.25">
      <c r="A163" s="81" t="s">
        <v>410</v>
      </c>
      <c r="B163" s="54" t="s">
        <v>570</v>
      </c>
      <c r="C163" s="54" t="s">
        <v>424</v>
      </c>
      <c r="D163" s="54" t="s">
        <v>424</v>
      </c>
      <c r="E163" s="54" t="s">
        <v>568</v>
      </c>
      <c r="F163" s="54" t="s">
        <v>571</v>
      </c>
      <c r="G163" s="54" t="s">
        <v>424</v>
      </c>
      <c r="H163" s="82" t="s">
        <v>434</v>
      </c>
      <c r="I163" s="82" t="s">
        <v>426</v>
      </c>
      <c r="J163" s="83"/>
    </row>
  </sheetData>
  <sortState xmlns:xlrd2="http://schemas.microsoft.com/office/spreadsheetml/2017/richdata2" ref="A2:J129">
    <sortCondition descending="1" ref="H2:H129"/>
    <sortCondition ref="A2:A129"/>
  </sortState>
  <conditionalFormatting sqref="A126">
    <cfRule type="duplicateValues" dxfId="6" priority="6"/>
  </conditionalFormatting>
  <conditionalFormatting sqref="A129">
    <cfRule type="duplicateValues" dxfId="5" priority="1"/>
  </conditionalFormatting>
  <conditionalFormatting sqref="I126 I129">
    <cfRule type="expression" dxfId="4" priority="10">
      <formula>ISTEXT(I126:J126)</formula>
    </cfRule>
  </conditionalFormatting>
  <conditionalFormatting sqref="J126 J129">
    <cfRule type="expression" dxfId="3" priority="12">
      <formula>ISTEXT(J126:J126)</formula>
    </cfRule>
  </conditionalFormatting>
  <pageMargins left="0.25" right="0.25" top="0.75" bottom="0.75" header="0.3" footer="0.3"/>
  <pageSetup scale="43" fitToHeight="0" orientation="landscape" r:id="rId1"/>
  <headerFooter>
    <oddHeader>&amp;L&amp;"-,Bold"&amp;14RSCCD Enrollment Management
Data Dictionaries&amp;R&amp;"-,Bold"&amp;14Students by Term Grain</oddHead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224"/>
  <sheetViews>
    <sheetView zoomScale="85" zoomScaleNormal="85" workbookViewId="0">
      <pane ySplit="1" topLeftCell="A2" activePane="bottomLeft" state="frozen"/>
      <selection pane="bottomLeft" activeCell="A2" sqref="A2"/>
    </sheetView>
  </sheetViews>
  <sheetFormatPr defaultColWidth="9.140625" defaultRowHeight="15" x14ac:dyDescent="0.25"/>
  <cols>
    <col min="1" max="1" width="44.42578125" style="2" bestFit="1" customWidth="1"/>
    <col min="2" max="2" width="48.7109375" style="2" customWidth="1"/>
    <col min="3" max="3" width="26.85546875" style="2" customWidth="1"/>
    <col min="4" max="4" width="40.140625" style="2" customWidth="1"/>
    <col min="5" max="5" width="31.5703125" style="2" customWidth="1"/>
    <col min="6" max="6" width="25.140625" style="2" customWidth="1"/>
    <col min="7" max="7" width="38.85546875" style="2" customWidth="1"/>
    <col min="8" max="8" width="24.5703125" style="2" customWidth="1"/>
    <col min="9" max="9" width="14.42578125" style="2" customWidth="1"/>
    <col min="10" max="10" width="20" style="2" customWidth="1"/>
    <col min="11" max="16384" width="9.140625" style="2"/>
  </cols>
  <sheetData>
    <row r="1" spans="1:10" ht="15.75" x14ac:dyDescent="0.25">
      <c r="A1" s="65" t="s">
        <v>8</v>
      </c>
      <c r="B1" s="51" t="s">
        <v>14</v>
      </c>
      <c r="C1" s="51" t="s">
        <v>15</v>
      </c>
      <c r="D1" s="51" t="s">
        <v>16</v>
      </c>
      <c r="E1" s="51" t="s">
        <v>17</v>
      </c>
      <c r="F1" s="51" t="s">
        <v>18</v>
      </c>
      <c r="G1" s="51" t="s">
        <v>419</v>
      </c>
      <c r="H1" s="66" t="s">
        <v>420</v>
      </c>
      <c r="I1" s="66" t="s">
        <v>421</v>
      </c>
      <c r="J1" s="67" t="s">
        <v>422</v>
      </c>
    </row>
    <row r="2" spans="1:10" s="1" customFormat="1" ht="75" x14ac:dyDescent="0.25">
      <c r="A2" s="39" t="s">
        <v>26</v>
      </c>
      <c r="B2" s="6" t="s">
        <v>634</v>
      </c>
      <c r="C2" s="6" t="s">
        <v>424</v>
      </c>
      <c r="D2" s="6" t="s">
        <v>635</v>
      </c>
      <c r="E2" s="6" t="s">
        <v>636</v>
      </c>
      <c r="F2" s="6" t="s">
        <v>637</v>
      </c>
      <c r="G2" s="6" t="s">
        <v>424</v>
      </c>
      <c r="H2" s="6" t="s">
        <v>425</v>
      </c>
      <c r="I2" s="6" t="s">
        <v>366</v>
      </c>
      <c r="J2" s="59"/>
    </row>
    <row r="3" spans="1:10" customFormat="1" ht="75" x14ac:dyDescent="0.25">
      <c r="A3" s="38" t="s">
        <v>27</v>
      </c>
      <c r="B3" s="5" t="s">
        <v>638</v>
      </c>
      <c r="C3" s="5" t="s">
        <v>424</v>
      </c>
      <c r="D3" s="5" t="s">
        <v>639</v>
      </c>
      <c r="E3" s="5" t="s">
        <v>640</v>
      </c>
      <c r="F3" s="5" t="s">
        <v>424</v>
      </c>
      <c r="G3" s="5" t="s">
        <v>424</v>
      </c>
      <c r="H3" s="3" t="s">
        <v>425</v>
      </c>
      <c r="I3" s="3" t="s">
        <v>366</v>
      </c>
      <c r="J3" s="44"/>
    </row>
    <row r="4" spans="1:10" s="1" customFormat="1" ht="90" x14ac:dyDescent="0.25">
      <c r="A4" s="39" t="s">
        <v>29</v>
      </c>
      <c r="B4" s="6" t="s">
        <v>641</v>
      </c>
      <c r="C4" s="6" t="s">
        <v>424</v>
      </c>
      <c r="D4" s="6" t="s">
        <v>642</v>
      </c>
      <c r="E4" s="6" t="s">
        <v>643</v>
      </c>
      <c r="F4" s="6" t="s">
        <v>424</v>
      </c>
      <c r="G4" s="6" t="s">
        <v>424</v>
      </c>
      <c r="H4" s="6" t="s">
        <v>425</v>
      </c>
      <c r="I4" s="6" t="s">
        <v>366</v>
      </c>
      <c r="J4" s="59"/>
    </row>
    <row r="5" spans="1:10" ht="270" x14ac:dyDescent="0.25">
      <c r="A5" s="43" t="s">
        <v>31</v>
      </c>
      <c r="B5" s="5" t="s">
        <v>564</v>
      </c>
      <c r="C5" s="5" t="s">
        <v>424</v>
      </c>
      <c r="D5" s="5" t="s">
        <v>565</v>
      </c>
      <c r="E5" s="5" t="s">
        <v>566</v>
      </c>
      <c r="F5" s="5" t="s">
        <v>424</v>
      </c>
      <c r="G5" s="5" t="s">
        <v>424</v>
      </c>
      <c r="H5" s="5" t="s">
        <v>425</v>
      </c>
      <c r="I5" s="6" t="s">
        <v>426</v>
      </c>
      <c r="J5" s="18"/>
    </row>
    <row r="6" spans="1:10" ht="60" x14ac:dyDescent="0.25">
      <c r="A6" s="43" t="s">
        <v>32</v>
      </c>
      <c r="B6" s="5" t="s">
        <v>587</v>
      </c>
      <c r="C6" s="5" t="s">
        <v>424</v>
      </c>
      <c r="D6" s="5" t="s">
        <v>588</v>
      </c>
      <c r="E6" s="5" t="s">
        <v>589</v>
      </c>
      <c r="F6" s="5" t="s">
        <v>424</v>
      </c>
      <c r="G6" s="5" t="s">
        <v>424</v>
      </c>
      <c r="H6" s="5" t="s">
        <v>425</v>
      </c>
      <c r="I6" s="6" t="s">
        <v>426</v>
      </c>
      <c r="J6" s="18"/>
    </row>
    <row r="7" spans="1:10" ht="90" x14ac:dyDescent="0.25">
      <c r="A7" s="43" t="s">
        <v>36</v>
      </c>
      <c r="B7" s="5" t="s">
        <v>423</v>
      </c>
      <c r="C7" s="5" t="s">
        <v>424</v>
      </c>
      <c r="D7" s="5" t="s">
        <v>424</v>
      </c>
      <c r="E7" s="5" t="s">
        <v>424</v>
      </c>
      <c r="F7" s="5" t="s">
        <v>424</v>
      </c>
      <c r="G7" s="5" t="s">
        <v>644</v>
      </c>
      <c r="H7" s="5" t="s">
        <v>425</v>
      </c>
      <c r="I7" s="6" t="s">
        <v>426</v>
      </c>
      <c r="J7" s="18"/>
    </row>
    <row r="8" spans="1:10" ht="135" x14ac:dyDescent="0.25">
      <c r="A8" s="43" t="s">
        <v>39</v>
      </c>
      <c r="B8" s="5" t="s">
        <v>427</v>
      </c>
      <c r="C8" s="5" t="s">
        <v>424</v>
      </c>
      <c r="D8" s="5" t="s">
        <v>428</v>
      </c>
      <c r="E8" s="5" t="s">
        <v>424</v>
      </c>
      <c r="F8" s="5" t="s">
        <v>424</v>
      </c>
      <c r="G8" s="5" t="s">
        <v>424</v>
      </c>
      <c r="H8" s="5" t="s">
        <v>425</v>
      </c>
      <c r="I8" s="5" t="s">
        <v>426</v>
      </c>
      <c r="J8" s="18"/>
    </row>
    <row r="9" spans="1:10" ht="45" x14ac:dyDescent="0.25">
      <c r="A9" s="56" t="s">
        <v>41</v>
      </c>
      <c r="B9" s="5" t="s">
        <v>775</v>
      </c>
      <c r="C9" s="5" t="s">
        <v>424</v>
      </c>
      <c r="D9" s="5" t="s">
        <v>776</v>
      </c>
      <c r="E9" s="5" t="s">
        <v>424</v>
      </c>
      <c r="F9" s="5" t="s">
        <v>424</v>
      </c>
      <c r="G9" s="5" t="s">
        <v>777</v>
      </c>
      <c r="H9" s="6" t="s">
        <v>425</v>
      </c>
      <c r="I9" s="6" t="s">
        <v>426</v>
      </c>
      <c r="J9" s="59"/>
    </row>
    <row r="10" spans="1:10" ht="76.5" customHeight="1" x14ac:dyDescent="0.25">
      <c r="A10" s="39" t="s">
        <v>42</v>
      </c>
      <c r="B10" s="6" t="s">
        <v>645</v>
      </c>
      <c r="C10" s="6" t="s">
        <v>646</v>
      </c>
      <c r="D10" s="6" t="s">
        <v>424</v>
      </c>
      <c r="E10" s="6" t="s">
        <v>424</v>
      </c>
      <c r="F10" s="6" t="s">
        <v>424</v>
      </c>
      <c r="G10" s="6" t="s">
        <v>424</v>
      </c>
      <c r="H10" s="4" t="s">
        <v>434</v>
      </c>
      <c r="I10" s="6" t="s">
        <v>366</v>
      </c>
      <c r="J10" s="45"/>
    </row>
    <row r="11" spans="1:10" s="1" customFormat="1" ht="60" x14ac:dyDescent="0.25">
      <c r="A11" s="39" t="s">
        <v>43</v>
      </c>
      <c r="B11" s="6" t="s">
        <v>647</v>
      </c>
      <c r="C11" s="6" t="s">
        <v>648</v>
      </c>
      <c r="D11" s="6" t="s">
        <v>424</v>
      </c>
      <c r="E11" s="6" t="s">
        <v>424</v>
      </c>
      <c r="F11" s="6" t="s">
        <v>424</v>
      </c>
      <c r="G11" s="6" t="s">
        <v>649</v>
      </c>
      <c r="H11" s="4" t="s">
        <v>434</v>
      </c>
      <c r="I11" s="6" t="s">
        <v>366</v>
      </c>
      <c r="J11" s="45"/>
    </row>
    <row r="12" spans="1:10" ht="90" x14ac:dyDescent="0.25">
      <c r="A12" s="56" t="s">
        <v>64</v>
      </c>
      <c r="B12" s="5" t="s">
        <v>778</v>
      </c>
      <c r="C12" s="5" t="s">
        <v>424</v>
      </c>
      <c r="D12" s="5" t="s">
        <v>779</v>
      </c>
      <c r="E12" s="5" t="s">
        <v>424</v>
      </c>
      <c r="F12" s="5" t="s">
        <v>424</v>
      </c>
      <c r="G12" s="5" t="s">
        <v>780</v>
      </c>
      <c r="H12" s="5" t="s">
        <v>425</v>
      </c>
      <c r="I12" s="6" t="s">
        <v>94</v>
      </c>
      <c r="J12" s="59" t="s">
        <v>683</v>
      </c>
    </row>
    <row r="13" spans="1:10" ht="165" x14ac:dyDescent="0.25">
      <c r="A13" s="56" t="s">
        <v>65</v>
      </c>
      <c r="B13" s="5" t="s">
        <v>781</v>
      </c>
      <c r="C13" s="5" t="s">
        <v>424</v>
      </c>
      <c r="D13" s="5" t="s">
        <v>782</v>
      </c>
      <c r="E13" s="5" t="s">
        <v>424</v>
      </c>
      <c r="F13" s="5" t="s">
        <v>424</v>
      </c>
      <c r="G13" s="5" t="s">
        <v>783</v>
      </c>
      <c r="H13" s="5" t="s">
        <v>425</v>
      </c>
      <c r="I13" s="6" t="s">
        <v>94</v>
      </c>
      <c r="J13" s="59" t="s">
        <v>683</v>
      </c>
    </row>
    <row r="14" spans="1:10" ht="75" x14ac:dyDescent="0.25">
      <c r="A14" s="56" t="s">
        <v>66</v>
      </c>
      <c r="B14" s="5" t="s">
        <v>784</v>
      </c>
      <c r="C14" s="5" t="s">
        <v>424</v>
      </c>
      <c r="D14" s="5" t="s">
        <v>785</v>
      </c>
      <c r="E14" s="5" t="s">
        <v>424</v>
      </c>
      <c r="F14" s="5" t="s">
        <v>786</v>
      </c>
      <c r="G14" s="5" t="s">
        <v>424</v>
      </c>
      <c r="H14" s="5" t="s">
        <v>425</v>
      </c>
      <c r="I14" s="6" t="s">
        <v>94</v>
      </c>
      <c r="J14" s="59" t="s">
        <v>683</v>
      </c>
    </row>
    <row r="15" spans="1:10" ht="60" x14ac:dyDescent="0.25">
      <c r="A15" s="56" t="s">
        <v>67</v>
      </c>
      <c r="B15" s="5" t="s">
        <v>787</v>
      </c>
      <c r="C15" s="5" t="s">
        <v>424</v>
      </c>
      <c r="D15" s="5" t="s">
        <v>788</v>
      </c>
      <c r="E15" s="5" t="s">
        <v>424</v>
      </c>
      <c r="F15" s="5" t="s">
        <v>424</v>
      </c>
      <c r="G15" s="5" t="s">
        <v>424</v>
      </c>
      <c r="H15" s="5" t="s">
        <v>425</v>
      </c>
      <c r="I15" s="6" t="s">
        <v>94</v>
      </c>
      <c r="J15" s="59"/>
    </row>
    <row r="16" spans="1:10" ht="60" x14ac:dyDescent="0.25">
      <c r="A16" s="56" t="s">
        <v>68</v>
      </c>
      <c r="B16" s="5" t="s">
        <v>789</v>
      </c>
      <c r="C16" s="5" t="s">
        <v>424</v>
      </c>
      <c r="D16" s="5" t="s">
        <v>790</v>
      </c>
      <c r="E16" s="5" t="s">
        <v>424</v>
      </c>
      <c r="F16" s="5" t="s">
        <v>791</v>
      </c>
      <c r="G16" s="5" t="s">
        <v>424</v>
      </c>
      <c r="H16" s="5" t="s">
        <v>425</v>
      </c>
      <c r="I16" s="6" t="s">
        <v>94</v>
      </c>
      <c r="J16" s="59"/>
    </row>
    <row r="17" spans="1:10" ht="60" x14ac:dyDescent="0.25">
      <c r="A17" s="39" t="s">
        <v>70</v>
      </c>
      <c r="B17" s="6" t="s">
        <v>650</v>
      </c>
      <c r="C17" s="6" t="s">
        <v>424</v>
      </c>
      <c r="D17" s="6" t="s">
        <v>651</v>
      </c>
      <c r="E17" s="6" t="s">
        <v>424</v>
      </c>
      <c r="F17" s="6" t="s">
        <v>652</v>
      </c>
      <c r="G17" s="6" t="s">
        <v>424</v>
      </c>
      <c r="H17" s="6" t="s">
        <v>607</v>
      </c>
      <c r="I17" s="6" t="s">
        <v>366</v>
      </c>
      <c r="J17" s="59"/>
    </row>
    <row r="18" spans="1:10" ht="75" x14ac:dyDescent="0.25">
      <c r="A18" s="56" t="s">
        <v>71</v>
      </c>
      <c r="B18" s="5" t="s">
        <v>653</v>
      </c>
      <c r="C18" s="5" t="s">
        <v>424</v>
      </c>
      <c r="D18" s="5" t="s">
        <v>654</v>
      </c>
      <c r="E18" s="5" t="s">
        <v>424</v>
      </c>
      <c r="F18" s="5" t="s">
        <v>424</v>
      </c>
      <c r="G18" s="5" t="s">
        <v>424</v>
      </c>
      <c r="H18" s="5" t="s">
        <v>425</v>
      </c>
      <c r="I18" s="6" t="s">
        <v>94</v>
      </c>
      <c r="J18" s="59"/>
    </row>
    <row r="19" spans="1:10" ht="75" x14ac:dyDescent="0.25">
      <c r="A19" s="56" t="s">
        <v>72</v>
      </c>
      <c r="B19" s="5" t="s">
        <v>655</v>
      </c>
      <c r="C19" s="5" t="s">
        <v>424</v>
      </c>
      <c r="D19" s="5" t="s">
        <v>656</v>
      </c>
      <c r="E19" s="5" t="s">
        <v>424</v>
      </c>
      <c r="F19" s="5" t="s">
        <v>424</v>
      </c>
      <c r="G19" s="5" t="s">
        <v>424</v>
      </c>
      <c r="H19" s="5" t="s">
        <v>425</v>
      </c>
      <c r="I19" s="6" t="s">
        <v>94</v>
      </c>
      <c r="J19" s="59"/>
    </row>
    <row r="20" spans="1:10" ht="60" x14ac:dyDescent="0.25">
      <c r="A20" s="43" t="s">
        <v>75</v>
      </c>
      <c r="B20" s="5" t="s">
        <v>792</v>
      </c>
      <c r="C20" s="5" t="s">
        <v>424</v>
      </c>
      <c r="D20" s="5" t="s">
        <v>448</v>
      </c>
      <c r="E20" s="5" t="s">
        <v>658</v>
      </c>
      <c r="F20" s="5" t="s">
        <v>424</v>
      </c>
      <c r="G20" s="5" t="s">
        <v>424</v>
      </c>
      <c r="H20" s="5" t="s">
        <v>793</v>
      </c>
      <c r="I20" s="6" t="s">
        <v>366</v>
      </c>
      <c r="J20" s="18"/>
    </row>
    <row r="21" spans="1:10" ht="75" x14ac:dyDescent="0.25">
      <c r="A21" s="56" t="s">
        <v>76</v>
      </c>
      <c r="B21" s="5" t="s">
        <v>794</v>
      </c>
      <c r="C21" s="5" t="s">
        <v>424</v>
      </c>
      <c r="D21" s="5" t="s">
        <v>448</v>
      </c>
      <c r="E21" s="5" t="s">
        <v>795</v>
      </c>
      <c r="F21" s="5" t="s">
        <v>424</v>
      </c>
      <c r="G21" s="5" t="s">
        <v>424</v>
      </c>
      <c r="H21" s="5" t="s">
        <v>434</v>
      </c>
      <c r="I21" s="6" t="s">
        <v>94</v>
      </c>
      <c r="J21" s="59" t="s">
        <v>94</v>
      </c>
    </row>
    <row r="22" spans="1:10" ht="225" x14ac:dyDescent="0.25">
      <c r="A22" s="56" t="s">
        <v>77</v>
      </c>
      <c r="B22" s="5" t="s">
        <v>796</v>
      </c>
      <c r="C22" s="5" t="s">
        <v>424</v>
      </c>
      <c r="D22" s="5" t="s">
        <v>797</v>
      </c>
      <c r="E22" s="5" t="s">
        <v>424</v>
      </c>
      <c r="F22" s="5" t="s">
        <v>424</v>
      </c>
      <c r="G22" s="5" t="s">
        <v>424</v>
      </c>
      <c r="H22" s="5" t="s">
        <v>425</v>
      </c>
      <c r="I22" s="6" t="s">
        <v>94</v>
      </c>
      <c r="J22" s="18"/>
    </row>
    <row r="23" spans="1:10" ht="75" x14ac:dyDescent="0.25">
      <c r="A23" s="38" t="s">
        <v>78</v>
      </c>
      <c r="B23" s="5" t="s">
        <v>659</v>
      </c>
      <c r="C23" s="6" t="s">
        <v>660</v>
      </c>
      <c r="D23" s="6" t="s">
        <v>424</v>
      </c>
      <c r="E23" s="6" t="s">
        <v>424</v>
      </c>
      <c r="F23" s="6" t="s">
        <v>424</v>
      </c>
      <c r="G23" s="6" t="s">
        <v>424</v>
      </c>
      <c r="H23" s="3" t="s">
        <v>434</v>
      </c>
      <c r="I23" s="3" t="s">
        <v>366</v>
      </c>
      <c r="J23" s="44"/>
    </row>
    <row r="24" spans="1:10" ht="30" x14ac:dyDescent="0.25">
      <c r="A24" s="43" t="s">
        <v>80</v>
      </c>
      <c r="B24" s="5" t="s">
        <v>429</v>
      </c>
      <c r="C24" s="5" t="s">
        <v>424</v>
      </c>
      <c r="D24" s="5" t="s">
        <v>430</v>
      </c>
      <c r="E24" s="5" t="s">
        <v>424</v>
      </c>
      <c r="F24" s="5" t="s">
        <v>424</v>
      </c>
      <c r="G24" s="5" t="s">
        <v>424</v>
      </c>
      <c r="H24" s="5" t="s">
        <v>425</v>
      </c>
      <c r="I24" s="5" t="s">
        <v>426</v>
      </c>
      <c r="J24" s="18"/>
    </row>
    <row r="25" spans="1:10" ht="90" x14ac:dyDescent="0.25">
      <c r="A25" s="38" t="s">
        <v>81</v>
      </c>
      <c r="B25" s="5" t="s">
        <v>798</v>
      </c>
      <c r="C25" s="5" t="s">
        <v>799</v>
      </c>
      <c r="D25" s="5" t="s">
        <v>424</v>
      </c>
      <c r="E25" s="5" t="s">
        <v>424</v>
      </c>
      <c r="F25" s="5" t="s">
        <v>424</v>
      </c>
      <c r="G25" s="5" t="s">
        <v>800</v>
      </c>
      <c r="H25" s="3" t="s">
        <v>434</v>
      </c>
      <c r="I25" s="3" t="s">
        <v>94</v>
      </c>
      <c r="J25" s="44"/>
    </row>
    <row r="26" spans="1:10" ht="60" x14ac:dyDescent="0.25">
      <c r="A26" s="38" t="s">
        <v>82</v>
      </c>
      <c r="B26" s="5" t="s">
        <v>801</v>
      </c>
      <c r="C26" s="5" t="s">
        <v>802</v>
      </c>
      <c r="D26" s="5" t="s">
        <v>424</v>
      </c>
      <c r="E26" s="5" t="s">
        <v>424</v>
      </c>
      <c r="F26" s="5" t="s">
        <v>424</v>
      </c>
      <c r="G26" s="5" t="s">
        <v>803</v>
      </c>
      <c r="H26" s="3" t="s">
        <v>434</v>
      </c>
      <c r="I26" s="3" t="s">
        <v>94</v>
      </c>
      <c r="J26" s="44"/>
    </row>
    <row r="27" spans="1:10" ht="105" x14ac:dyDescent="0.25">
      <c r="A27" s="38" t="s">
        <v>83</v>
      </c>
      <c r="B27" s="5" t="s">
        <v>804</v>
      </c>
      <c r="C27" s="5" t="s">
        <v>805</v>
      </c>
      <c r="D27" s="5" t="s">
        <v>424</v>
      </c>
      <c r="E27" s="5" t="s">
        <v>424</v>
      </c>
      <c r="F27" s="5" t="s">
        <v>424</v>
      </c>
      <c r="G27" s="5" t="s">
        <v>806</v>
      </c>
      <c r="H27" s="3" t="s">
        <v>434</v>
      </c>
      <c r="I27" s="3" t="s">
        <v>94</v>
      </c>
      <c r="J27" s="44"/>
    </row>
    <row r="28" spans="1:10" ht="60" x14ac:dyDescent="0.25">
      <c r="A28" s="38" t="s">
        <v>84</v>
      </c>
      <c r="B28" s="5" t="s">
        <v>807</v>
      </c>
      <c r="C28" s="5" t="s">
        <v>808</v>
      </c>
      <c r="D28" s="5" t="s">
        <v>424</v>
      </c>
      <c r="E28" s="5" t="s">
        <v>424</v>
      </c>
      <c r="F28" s="5" t="s">
        <v>424</v>
      </c>
      <c r="G28" s="5" t="s">
        <v>424</v>
      </c>
      <c r="H28" s="3" t="s">
        <v>434</v>
      </c>
      <c r="I28" s="3" t="s">
        <v>94</v>
      </c>
      <c r="J28" s="44"/>
    </row>
    <row r="29" spans="1:10" ht="60" x14ac:dyDescent="0.25">
      <c r="A29" s="38" t="s">
        <v>85</v>
      </c>
      <c r="B29" s="5" t="s">
        <v>809</v>
      </c>
      <c r="C29" s="5" t="s">
        <v>810</v>
      </c>
      <c r="D29" s="5" t="s">
        <v>424</v>
      </c>
      <c r="E29" s="5" t="s">
        <v>424</v>
      </c>
      <c r="F29" s="5" t="s">
        <v>424</v>
      </c>
      <c r="G29" s="5" t="s">
        <v>424</v>
      </c>
      <c r="H29" s="3" t="s">
        <v>434</v>
      </c>
      <c r="I29" s="3" t="s">
        <v>94</v>
      </c>
      <c r="J29" s="44"/>
    </row>
    <row r="30" spans="1:10" ht="90" x14ac:dyDescent="0.25">
      <c r="A30" s="38" t="s">
        <v>86</v>
      </c>
      <c r="B30" s="5" t="s">
        <v>811</v>
      </c>
      <c r="C30" s="5" t="s">
        <v>812</v>
      </c>
      <c r="D30" s="5" t="s">
        <v>424</v>
      </c>
      <c r="E30" s="5" t="s">
        <v>424</v>
      </c>
      <c r="F30" s="5" t="s">
        <v>424</v>
      </c>
      <c r="G30" s="5" t="s">
        <v>424</v>
      </c>
      <c r="H30" s="3" t="s">
        <v>434</v>
      </c>
      <c r="I30" s="3" t="s">
        <v>94</v>
      </c>
      <c r="J30" s="44"/>
    </row>
    <row r="31" spans="1:10" ht="60" x14ac:dyDescent="0.25">
      <c r="A31" s="38" t="s">
        <v>87</v>
      </c>
      <c r="B31" s="5" t="s">
        <v>813</v>
      </c>
      <c r="C31" s="5" t="s">
        <v>814</v>
      </c>
      <c r="D31" s="5" t="s">
        <v>424</v>
      </c>
      <c r="E31" s="5" t="s">
        <v>424</v>
      </c>
      <c r="F31" s="5" t="s">
        <v>424</v>
      </c>
      <c r="G31" s="5" t="s">
        <v>424</v>
      </c>
      <c r="H31" s="3" t="s">
        <v>434</v>
      </c>
      <c r="I31" s="3" t="s">
        <v>94</v>
      </c>
      <c r="J31" s="44"/>
    </row>
    <row r="32" spans="1:10" ht="105" x14ac:dyDescent="0.25">
      <c r="A32" s="56" t="s">
        <v>102</v>
      </c>
      <c r="B32" s="5" t="s">
        <v>815</v>
      </c>
      <c r="C32" s="5" t="s">
        <v>424</v>
      </c>
      <c r="D32" s="5" t="s">
        <v>816</v>
      </c>
      <c r="E32" s="5" t="s">
        <v>817</v>
      </c>
      <c r="F32" s="5" t="s">
        <v>424</v>
      </c>
      <c r="G32" s="5" t="s">
        <v>424</v>
      </c>
      <c r="H32" s="5" t="s">
        <v>425</v>
      </c>
      <c r="I32" s="6" t="s">
        <v>94</v>
      </c>
      <c r="J32" s="59"/>
    </row>
    <row r="33" spans="1:10" ht="90" x14ac:dyDescent="0.25">
      <c r="A33" s="56" t="s">
        <v>103</v>
      </c>
      <c r="B33" s="5" t="s">
        <v>818</v>
      </c>
      <c r="C33" s="5" t="s">
        <v>424</v>
      </c>
      <c r="D33" s="5" t="s">
        <v>819</v>
      </c>
      <c r="E33" s="5" t="s">
        <v>820</v>
      </c>
      <c r="F33" s="5" t="s">
        <v>424</v>
      </c>
      <c r="G33" s="5" t="s">
        <v>424</v>
      </c>
      <c r="H33" s="5" t="s">
        <v>425</v>
      </c>
      <c r="I33" s="6" t="s">
        <v>94</v>
      </c>
      <c r="J33" s="59" t="s">
        <v>683</v>
      </c>
    </row>
    <row r="34" spans="1:10" ht="360" x14ac:dyDescent="0.25">
      <c r="A34" s="58" t="s">
        <v>104</v>
      </c>
      <c r="B34" s="17" t="s">
        <v>821</v>
      </c>
      <c r="C34" s="17" t="s">
        <v>424</v>
      </c>
      <c r="D34" s="17" t="s">
        <v>822</v>
      </c>
      <c r="E34" s="17" t="s">
        <v>823</v>
      </c>
      <c r="F34" s="17" t="s">
        <v>424</v>
      </c>
      <c r="G34" s="17" t="s">
        <v>824</v>
      </c>
      <c r="H34" s="17" t="s">
        <v>425</v>
      </c>
      <c r="I34" s="6" t="s">
        <v>94</v>
      </c>
      <c r="J34" s="37"/>
    </row>
    <row r="35" spans="1:10" ht="30" x14ac:dyDescent="0.25">
      <c r="A35" s="56" t="s">
        <v>105</v>
      </c>
      <c r="B35" s="5" t="s">
        <v>825</v>
      </c>
      <c r="C35" s="5" t="s">
        <v>424</v>
      </c>
      <c r="D35" s="5" t="s">
        <v>424</v>
      </c>
      <c r="E35" s="5" t="s">
        <v>424</v>
      </c>
      <c r="F35" s="5" t="s">
        <v>424</v>
      </c>
      <c r="G35" s="5" t="s">
        <v>826</v>
      </c>
      <c r="H35" s="5" t="s">
        <v>425</v>
      </c>
      <c r="I35" s="6" t="s">
        <v>94</v>
      </c>
      <c r="J35" s="59"/>
    </row>
    <row r="36" spans="1:10" ht="45" x14ac:dyDescent="0.25">
      <c r="A36" s="56" t="s">
        <v>106</v>
      </c>
      <c r="B36" s="5" t="s">
        <v>827</v>
      </c>
      <c r="C36" s="5" t="s">
        <v>424</v>
      </c>
      <c r="D36" s="5" t="s">
        <v>424</v>
      </c>
      <c r="E36" s="5" t="s">
        <v>424</v>
      </c>
      <c r="F36" s="5" t="s">
        <v>424</v>
      </c>
      <c r="G36" s="5" t="s">
        <v>424</v>
      </c>
      <c r="H36" s="5" t="s">
        <v>425</v>
      </c>
      <c r="I36" s="6" t="s">
        <v>94</v>
      </c>
      <c r="J36" s="59" t="s">
        <v>683</v>
      </c>
    </row>
    <row r="37" spans="1:10" customFormat="1" ht="75" x14ac:dyDescent="0.25">
      <c r="A37" s="38" t="s">
        <v>108</v>
      </c>
      <c r="B37" s="5" t="s">
        <v>828</v>
      </c>
      <c r="C37" s="5" t="s">
        <v>424</v>
      </c>
      <c r="D37" s="5" t="s">
        <v>829</v>
      </c>
      <c r="E37" s="5" t="s">
        <v>424</v>
      </c>
      <c r="F37" s="5" t="s">
        <v>424</v>
      </c>
      <c r="G37" s="5" t="s">
        <v>424</v>
      </c>
      <c r="H37" s="3" t="s">
        <v>425</v>
      </c>
      <c r="I37" s="3" t="s">
        <v>94</v>
      </c>
      <c r="J37" s="44"/>
    </row>
    <row r="38" spans="1:10" customFormat="1" ht="75" x14ac:dyDescent="0.25">
      <c r="A38" s="38" t="s">
        <v>109</v>
      </c>
      <c r="B38" s="5" t="s">
        <v>830</v>
      </c>
      <c r="C38" s="5" t="s">
        <v>424</v>
      </c>
      <c r="D38" s="5" t="s">
        <v>831</v>
      </c>
      <c r="E38" s="5" t="s">
        <v>424</v>
      </c>
      <c r="F38" s="5" t="s">
        <v>424</v>
      </c>
      <c r="G38" s="5" t="s">
        <v>424</v>
      </c>
      <c r="H38" s="3" t="s">
        <v>425</v>
      </c>
      <c r="I38" s="3" t="s">
        <v>94</v>
      </c>
      <c r="J38" s="44"/>
    </row>
    <row r="39" spans="1:10" ht="105" x14ac:dyDescent="0.25">
      <c r="A39" s="56" t="s">
        <v>112</v>
      </c>
      <c r="B39" s="5" t="s">
        <v>832</v>
      </c>
      <c r="C39" s="5" t="s">
        <v>424</v>
      </c>
      <c r="D39" s="5" t="s">
        <v>833</v>
      </c>
      <c r="E39" s="5" t="s">
        <v>834</v>
      </c>
      <c r="F39" s="5" t="s">
        <v>424</v>
      </c>
      <c r="G39" s="5" t="s">
        <v>835</v>
      </c>
      <c r="H39" s="5" t="s">
        <v>425</v>
      </c>
      <c r="I39" s="6" t="s">
        <v>94</v>
      </c>
      <c r="J39" s="59"/>
    </row>
    <row r="40" spans="1:10" ht="75" x14ac:dyDescent="0.25">
      <c r="A40" s="56" t="s">
        <v>115</v>
      </c>
      <c r="B40" s="5" t="s">
        <v>836</v>
      </c>
      <c r="C40" s="5" t="s">
        <v>424</v>
      </c>
      <c r="D40" s="5" t="s">
        <v>837</v>
      </c>
      <c r="E40" s="5" t="s">
        <v>838</v>
      </c>
      <c r="F40" s="5" t="s">
        <v>424</v>
      </c>
      <c r="G40" s="5" t="s">
        <v>424</v>
      </c>
      <c r="H40" s="5" t="s">
        <v>434</v>
      </c>
      <c r="I40" s="5" t="s">
        <v>94</v>
      </c>
      <c r="J40" s="18"/>
    </row>
    <row r="41" spans="1:10" customFormat="1" ht="45" x14ac:dyDescent="0.25">
      <c r="A41" s="56" t="s">
        <v>117</v>
      </c>
      <c r="B41" s="5" t="s">
        <v>839</v>
      </c>
      <c r="C41" s="5" t="s">
        <v>424</v>
      </c>
      <c r="D41" s="5" t="s">
        <v>448</v>
      </c>
      <c r="E41" s="5" t="s">
        <v>424</v>
      </c>
      <c r="F41" s="5" t="s">
        <v>424</v>
      </c>
      <c r="G41" s="5" t="s">
        <v>424</v>
      </c>
      <c r="H41" s="5" t="s">
        <v>434</v>
      </c>
      <c r="I41" s="6" t="s">
        <v>683</v>
      </c>
      <c r="J41" s="18"/>
    </row>
    <row r="42" spans="1:10" ht="45" x14ac:dyDescent="0.25">
      <c r="A42" s="43" t="s">
        <v>118</v>
      </c>
      <c r="B42" s="5" t="s">
        <v>840</v>
      </c>
      <c r="C42" s="5" t="s">
        <v>424</v>
      </c>
      <c r="D42" s="5" t="s">
        <v>776</v>
      </c>
      <c r="E42" s="5" t="s">
        <v>424</v>
      </c>
      <c r="F42" s="5" t="s">
        <v>424</v>
      </c>
      <c r="G42" s="5" t="s">
        <v>841</v>
      </c>
      <c r="H42" s="5" t="s">
        <v>425</v>
      </c>
      <c r="I42" s="5" t="s">
        <v>94</v>
      </c>
      <c r="J42" s="18"/>
    </row>
    <row r="43" spans="1:10" ht="75" x14ac:dyDescent="0.25">
      <c r="A43" s="43" t="s">
        <v>119</v>
      </c>
      <c r="B43" s="5" t="s">
        <v>431</v>
      </c>
      <c r="C43" s="5" t="s">
        <v>432</v>
      </c>
      <c r="D43" s="5" t="s">
        <v>424</v>
      </c>
      <c r="E43" s="5" t="s">
        <v>424</v>
      </c>
      <c r="F43" s="5" t="s">
        <v>433</v>
      </c>
      <c r="G43" s="5" t="s">
        <v>424</v>
      </c>
      <c r="H43" s="5" t="s">
        <v>434</v>
      </c>
      <c r="I43" s="6" t="s">
        <v>426</v>
      </c>
      <c r="J43" s="18"/>
    </row>
    <row r="44" spans="1:10" ht="75" x14ac:dyDescent="0.25">
      <c r="A44" s="43" t="s">
        <v>120</v>
      </c>
      <c r="B44" s="5" t="s">
        <v>625</v>
      </c>
      <c r="C44" s="5" t="s">
        <v>626</v>
      </c>
      <c r="D44" s="5" t="s">
        <v>424</v>
      </c>
      <c r="E44" s="5" t="s">
        <v>627</v>
      </c>
      <c r="F44" s="5" t="s">
        <v>628</v>
      </c>
      <c r="G44" s="5" t="s">
        <v>424</v>
      </c>
      <c r="H44" s="6" t="s">
        <v>434</v>
      </c>
      <c r="I44" s="6" t="s">
        <v>426</v>
      </c>
      <c r="J44" s="18"/>
    </row>
    <row r="45" spans="1:10" ht="90" x14ac:dyDescent="0.25">
      <c r="A45" s="43" t="s">
        <v>121</v>
      </c>
      <c r="B45" s="5" t="s">
        <v>621</v>
      </c>
      <c r="C45" s="5" t="s">
        <v>622</v>
      </c>
      <c r="D45" s="5" t="s">
        <v>424</v>
      </c>
      <c r="E45" s="5" t="s">
        <v>623</v>
      </c>
      <c r="F45" s="5" t="s">
        <v>624</v>
      </c>
      <c r="G45" s="5" t="s">
        <v>424</v>
      </c>
      <c r="H45" s="6" t="s">
        <v>434</v>
      </c>
      <c r="I45" s="6" t="s">
        <v>426</v>
      </c>
      <c r="J45" s="18"/>
    </row>
    <row r="46" spans="1:10" ht="75" x14ac:dyDescent="0.25">
      <c r="A46" s="43" t="s">
        <v>122</v>
      </c>
      <c r="B46" s="5" t="s">
        <v>435</v>
      </c>
      <c r="C46" s="5" t="s">
        <v>436</v>
      </c>
      <c r="D46" s="5" t="s">
        <v>424</v>
      </c>
      <c r="E46" s="5" t="s">
        <v>424</v>
      </c>
      <c r="F46" s="5" t="s">
        <v>437</v>
      </c>
      <c r="G46" s="5" t="s">
        <v>424</v>
      </c>
      <c r="H46" s="6" t="s">
        <v>434</v>
      </c>
      <c r="I46" s="6" t="s">
        <v>426</v>
      </c>
      <c r="J46" s="18"/>
    </row>
    <row r="47" spans="1:10" ht="120" x14ac:dyDescent="0.25">
      <c r="A47" s="43" t="s">
        <v>123</v>
      </c>
      <c r="B47" s="5" t="s">
        <v>629</v>
      </c>
      <c r="C47" s="5" t="s">
        <v>630</v>
      </c>
      <c r="D47" s="5" t="s">
        <v>424</v>
      </c>
      <c r="E47" s="5" t="s">
        <v>631</v>
      </c>
      <c r="F47" s="5" t="s">
        <v>424</v>
      </c>
      <c r="G47" s="5" t="s">
        <v>632</v>
      </c>
      <c r="H47" s="5" t="s">
        <v>425</v>
      </c>
      <c r="I47" s="6" t="s">
        <v>426</v>
      </c>
      <c r="J47" s="18"/>
    </row>
    <row r="48" spans="1:10" s="1" customFormat="1" ht="30" x14ac:dyDescent="0.25">
      <c r="A48" s="43" t="s">
        <v>124</v>
      </c>
      <c r="B48" s="5" t="s">
        <v>438</v>
      </c>
      <c r="C48" s="6" t="s">
        <v>424</v>
      </c>
      <c r="D48" s="6" t="s">
        <v>424</v>
      </c>
      <c r="E48" s="6" t="s">
        <v>424</v>
      </c>
      <c r="F48" s="6" t="s">
        <v>424</v>
      </c>
      <c r="G48" s="6" t="s">
        <v>424</v>
      </c>
      <c r="H48" s="5" t="s">
        <v>434</v>
      </c>
      <c r="I48" s="5" t="s">
        <v>366</v>
      </c>
      <c r="J48" s="18"/>
    </row>
    <row r="49" spans="1:10" s="1" customFormat="1" ht="105" x14ac:dyDescent="0.25">
      <c r="A49" s="43" t="s">
        <v>128</v>
      </c>
      <c r="B49" s="5" t="s">
        <v>672</v>
      </c>
      <c r="C49" s="5" t="s">
        <v>424</v>
      </c>
      <c r="D49" s="5" t="s">
        <v>673</v>
      </c>
      <c r="E49" s="5" t="s">
        <v>674</v>
      </c>
      <c r="F49" s="6" t="s">
        <v>424</v>
      </c>
      <c r="G49" s="6" t="s">
        <v>424</v>
      </c>
      <c r="H49" s="5" t="s">
        <v>425</v>
      </c>
      <c r="I49" s="5" t="s">
        <v>607</v>
      </c>
      <c r="J49" s="18"/>
    </row>
    <row r="50" spans="1:10" ht="60" x14ac:dyDescent="0.25">
      <c r="A50" s="56" t="s">
        <v>129</v>
      </c>
      <c r="B50" s="5" t="s">
        <v>448</v>
      </c>
      <c r="C50" s="5" t="s">
        <v>424</v>
      </c>
      <c r="D50" s="5" t="s">
        <v>842</v>
      </c>
      <c r="E50" s="5" t="s">
        <v>424</v>
      </c>
      <c r="F50" s="5" t="s">
        <v>843</v>
      </c>
      <c r="G50" s="5" t="s">
        <v>424</v>
      </c>
      <c r="H50" s="5" t="s">
        <v>736</v>
      </c>
      <c r="I50" s="6" t="s">
        <v>94</v>
      </c>
      <c r="J50" s="59"/>
    </row>
    <row r="51" spans="1:10" ht="45" x14ac:dyDescent="0.25">
      <c r="A51" s="43" t="s">
        <v>135</v>
      </c>
      <c r="B51" s="5" t="s">
        <v>675</v>
      </c>
      <c r="C51" s="5" t="s">
        <v>424</v>
      </c>
      <c r="D51" s="5" t="s">
        <v>676</v>
      </c>
      <c r="E51" s="5" t="s">
        <v>424</v>
      </c>
      <c r="F51" s="5" t="s">
        <v>424</v>
      </c>
      <c r="G51" s="5" t="s">
        <v>424</v>
      </c>
      <c r="H51" s="5" t="s">
        <v>425</v>
      </c>
      <c r="I51" s="5" t="s">
        <v>94</v>
      </c>
      <c r="J51" s="18"/>
    </row>
    <row r="52" spans="1:10" ht="105" x14ac:dyDescent="0.25">
      <c r="A52" s="43" t="s">
        <v>136</v>
      </c>
      <c r="B52" s="5" t="s">
        <v>677</v>
      </c>
      <c r="C52" s="5" t="s">
        <v>424</v>
      </c>
      <c r="D52" s="5" t="s">
        <v>678</v>
      </c>
      <c r="E52" s="5" t="s">
        <v>424</v>
      </c>
      <c r="F52" s="5" t="s">
        <v>424</v>
      </c>
      <c r="G52" s="5" t="s">
        <v>679</v>
      </c>
      <c r="H52" s="5" t="s">
        <v>425</v>
      </c>
      <c r="I52" s="5" t="s">
        <v>94</v>
      </c>
      <c r="J52" s="18"/>
    </row>
    <row r="53" spans="1:10" ht="45" x14ac:dyDescent="0.25">
      <c r="A53" s="61" t="s">
        <v>137</v>
      </c>
      <c r="B53" s="5" t="s">
        <v>680</v>
      </c>
      <c r="C53" s="5" t="s">
        <v>424</v>
      </c>
      <c r="D53" s="5" t="s">
        <v>681</v>
      </c>
      <c r="E53" s="5" t="s">
        <v>424</v>
      </c>
      <c r="F53" s="5" t="s">
        <v>682</v>
      </c>
      <c r="G53" s="5" t="s">
        <v>424</v>
      </c>
      <c r="H53" s="5" t="s">
        <v>425</v>
      </c>
      <c r="I53" s="6" t="s">
        <v>94</v>
      </c>
      <c r="J53" s="63" t="s">
        <v>683</v>
      </c>
    </row>
    <row r="54" spans="1:10" ht="45" x14ac:dyDescent="0.25">
      <c r="A54" s="61" t="s">
        <v>138</v>
      </c>
      <c r="B54" s="5" t="s">
        <v>684</v>
      </c>
      <c r="C54" s="5" t="s">
        <v>424</v>
      </c>
      <c r="D54" s="5" t="s">
        <v>685</v>
      </c>
      <c r="E54" s="5" t="s">
        <v>424</v>
      </c>
      <c r="F54" s="5" t="s">
        <v>686</v>
      </c>
      <c r="G54" s="5" t="s">
        <v>424</v>
      </c>
      <c r="H54" s="5" t="s">
        <v>425</v>
      </c>
      <c r="I54" s="6" t="s">
        <v>94</v>
      </c>
      <c r="J54" s="63"/>
    </row>
    <row r="55" spans="1:10" ht="75" x14ac:dyDescent="0.25">
      <c r="A55" s="61" t="s">
        <v>141</v>
      </c>
      <c r="B55" s="5" t="s">
        <v>687</v>
      </c>
      <c r="C55" s="5" t="s">
        <v>424</v>
      </c>
      <c r="D55" s="5" t="s">
        <v>688</v>
      </c>
      <c r="E55" s="5" t="s">
        <v>689</v>
      </c>
      <c r="F55" s="5" t="s">
        <v>690</v>
      </c>
      <c r="G55" s="5" t="s">
        <v>424</v>
      </c>
      <c r="H55" s="5" t="s">
        <v>425</v>
      </c>
      <c r="I55" s="6" t="s">
        <v>94</v>
      </c>
      <c r="J55" s="63"/>
    </row>
    <row r="56" spans="1:10" ht="75" x14ac:dyDescent="0.25">
      <c r="A56" s="61" t="s">
        <v>142</v>
      </c>
      <c r="B56" s="5" t="s">
        <v>691</v>
      </c>
      <c r="C56" s="5" t="s">
        <v>424</v>
      </c>
      <c r="D56" s="5" t="s">
        <v>692</v>
      </c>
      <c r="E56" s="5" t="s">
        <v>693</v>
      </c>
      <c r="F56" s="5" t="s">
        <v>694</v>
      </c>
      <c r="G56" s="5" t="s">
        <v>424</v>
      </c>
      <c r="H56" s="5" t="s">
        <v>425</v>
      </c>
      <c r="I56" s="6" t="s">
        <v>94</v>
      </c>
      <c r="J56" s="63" t="s">
        <v>695</v>
      </c>
    </row>
    <row r="57" spans="1:10" ht="45" x14ac:dyDescent="0.25">
      <c r="A57" s="38" t="s">
        <v>143</v>
      </c>
      <c r="B57" s="5" t="s">
        <v>844</v>
      </c>
      <c r="C57" s="6" t="s">
        <v>424</v>
      </c>
      <c r="D57" s="6" t="s">
        <v>448</v>
      </c>
      <c r="E57" s="6" t="s">
        <v>424</v>
      </c>
      <c r="F57" s="6" t="s">
        <v>424</v>
      </c>
      <c r="G57" s="6" t="s">
        <v>845</v>
      </c>
      <c r="H57" s="3" t="s">
        <v>425</v>
      </c>
      <c r="I57" s="3" t="s">
        <v>94</v>
      </c>
      <c r="J57" s="44"/>
    </row>
    <row r="58" spans="1:10" s="1" customFormat="1" ht="180" x14ac:dyDescent="0.25">
      <c r="A58" s="39" t="s">
        <v>145</v>
      </c>
      <c r="B58" s="6" t="s">
        <v>439</v>
      </c>
      <c r="C58" s="6" t="s">
        <v>424</v>
      </c>
      <c r="D58" s="6" t="s">
        <v>440</v>
      </c>
      <c r="E58" s="6" t="s">
        <v>424</v>
      </c>
      <c r="F58" s="6" t="s">
        <v>424</v>
      </c>
      <c r="G58" s="6" t="s">
        <v>424</v>
      </c>
      <c r="H58" s="6" t="s">
        <v>425</v>
      </c>
      <c r="I58" s="6" t="s">
        <v>426</v>
      </c>
      <c r="J58" s="59"/>
    </row>
    <row r="59" spans="1:10" ht="150" x14ac:dyDescent="0.25">
      <c r="A59" s="56" t="s">
        <v>146</v>
      </c>
      <c r="B59" s="5" t="s">
        <v>846</v>
      </c>
      <c r="C59" s="5" t="s">
        <v>424</v>
      </c>
      <c r="D59" s="6" t="s">
        <v>440</v>
      </c>
      <c r="E59" s="5" t="s">
        <v>424</v>
      </c>
      <c r="F59" s="5" t="s">
        <v>424</v>
      </c>
      <c r="G59" s="5" t="s">
        <v>424</v>
      </c>
      <c r="H59" s="6" t="s">
        <v>425</v>
      </c>
      <c r="I59" s="6" t="s">
        <v>366</v>
      </c>
      <c r="J59" s="59"/>
    </row>
    <row r="60" spans="1:10" customFormat="1" ht="75" x14ac:dyDescent="0.25">
      <c r="A60" s="38" t="s">
        <v>147</v>
      </c>
      <c r="B60" s="5" t="s">
        <v>696</v>
      </c>
      <c r="C60" s="5" t="s">
        <v>424</v>
      </c>
      <c r="D60" s="5" t="s">
        <v>424</v>
      </c>
      <c r="E60" s="5" t="s">
        <v>697</v>
      </c>
      <c r="F60" s="5" t="s">
        <v>698</v>
      </c>
      <c r="G60" s="5" t="s">
        <v>424</v>
      </c>
      <c r="H60" s="3" t="s">
        <v>434</v>
      </c>
      <c r="I60" s="3" t="s">
        <v>426</v>
      </c>
      <c r="J60" s="44"/>
    </row>
    <row r="61" spans="1:10" customFormat="1" ht="75" x14ac:dyDescent="0.25">
      <c r="A61" s="38" t="s">
        <v>148</v>
      </c>
      <c r="B61" s="5" t="s">
        <v>699</v>
      </c>
      <c r="C61" s="5" t="s">
        <v>424</v>
      </c>
      <c r="D61" s="5" t="s">
        <v>424</v>
      </c>
      <c r="E61" s="5" t="s">
        <v>697</v>
      </c>
      <c r="F61" s="5" t="s">
        <v>700</v>
      </c>
      <c r="G61" s="5" t="s">
        <v>424</v>
      </c>
      <c r="H61" s="3" t="s">
        <v>434</v>
      </c>
      <c r="I61" s="3" t="s">
        <v>426</v>
      </c>
      <c r="J61" s="44"/>
    </row>
    <row r="62" spans="1:10" ht="120" x14ac:dyDescent="0.25">
      <c r="A62" s="56" t="s">
        <v>149</v>
      </c>
      <c r="B62" s="5" t="s">
        <v>576</v>
      </c>
      <c r="C62" s="5" t="s">
        <v>577</v>
      </c>
      <c r="D62" s="5" t="s">
        <v>424</v>
      </c>
      <c r="E62" s="5" t="s">
        <v>578</v>
      </c>
      <c r="F62" s="5" t="s">
        <v>579</v>
      </c>
      <c r="G62" s="5" t="s">
        <v>580</v>
      </c>
      <c r="H62" s="6" t="s">
        <v>434</v>
      </c>
      <c r="I62" s="6" t="s">
        <v>426</v>
      </c>
      <c r="J62" s="59"/>
    </row>
    <row r="63" spans="1:10" ht="30" x14ac:dyDescent="0.25">
      <c r="A63" s="43" t="s">
        <v>150</v>
      </c>
      <c r="B63" s="5" t="s">
        <v>441</v>
      </c>
      <c r="C63" s="5" t="s">
        <v>424</v>
      </c>
      <c r="D63" s="5" t="s">
        <v>424</v>
      </c>
      <c r="E63" s="5" t="s">
        <v>424</v>
      </c>
      <c r="F63" s="5" t="s">
        <v>424</v>
      </c>
      <c r="G63" s="5" t="s">
        <v>424</v>
      </c>
      <c r="H63" s="5" t="s">
        <v>425</v>
      </c>
      <c r="I63" s="5" t="s">
        <v>442</v>
      </c>
      <c r="J63" s="18"/>
    </row>
    <row r="64" spans="1:10" ht="45" x14ac:dyDescent="0.25">
      <c r="A64" s="43" t="s">
        <v>151</v>
      </c>
      <c r="B64" s="5" t="s">
        <v>443</v>
      </c>
      <c r="C64" s="5" t="s">
        <v>424</v>
      </c>
      <c r="D64" s="5" t="s">
        <v>444</v>
      </c>
      <c r="E64" s="5" t="s">
        <v>424</v>
      </c>
      <c r="F64" s="5" t="s">
        <v>424</v>
      </c>
      <c r="G64" s="5" t="s">
        <v>424</v>
      </c>
      <c r="H64" s="5" t="s">
        <v>425</v>
      </c>
      <c r="I64" s="5" t="s">
        <v>442</v>
      </c>
      <c r="J64" s="18"/>
    </row>
    <row r="65" spans="1:10" ht="30" x14ac:dyDescent="0.25">
      <c r="A65" s="43" t="s">
        <v>152</v>
      </c>
      <c r="B65" s="5" t="s">
        <v>445</v>
      </c>
      <c r="C65" s="5" t="s">
        <v>424</v>
      </c>
      <c r="D65" s="5" t="s">
        <v>424</v>
      </c>
      <c r="E65" s="5" t="s">
        <v>424</v>
      </c>
      <c r="F65" s="5" t="s">
        <v>424</v>
      </c>
      <c r="G65" s="5" t="s">
        <v>424</v>
      </c>
      <c r="H65" s="5" t="s">
        <v>425</v>
      </c>
      <c r="I65" s="5" t="s">
        <v>442</v>
      </c>
      <c r="J65" s="18"/>
    </row>
    <row r="66" spans="1:10" x14ac:dyDescent="0.25">
      <c r="A66" s="56" t="s">
        <v>153</v>
      </c>
      <c r="B66" s="5" t="s">
        <v>847</v>
      </c>
      <c r="C66" s="5" t="s">
        <v>424</v>
      </c>
      <c r="D66" s="5" t="s">
        <v>424</v>
      </c>
      <c r="E66" s="5" t="s">
        <v>424</v>
      </c>
      <c r="F66" s="5" t="s">
        <v>424</v>
      </c>
      <c r="G66" s="5" t="s">
        <v>780</v>
      </c>
      <c r="H66" s="5" t="s">
        <v>425</v>
      </c>
      <c r="I66" s="6" t="s">
        <v>94</v>
      </c>
      <c r="J66" s="59" t="s">
        <v>683</v>
      </c>
    </row>
    <row r="67" spans="1:10" ht="30" x14ac:dyDescent="0.25">
      <c r="A67" s="56" t="s">
        <v>155</v>
      </c>
      <c r="B67" s="5" t="s">
        <v>848</v>
      </c>
      <c r="C67" s="5" t="s">
        <v>424</v>
      </c>
      <c r="D67" s="5" t="s">
        <v>424</v>
      </c>
      <c r="E67" s="5" t="s">
        <v>424</v>
      </c>
      <c r="F67" s="5" t="s">
        <v>424</v>
      </c>
      <c r="G67" s="5" t="s">
        <v>780</v>
      </c>
      <c r="H67" s="5" t="s">
        <v>425</v>
      </c>
      <c r="I67" s="6" t="s">
        <v>94</v>
      </c>
      <c r="J67" s="59" t="s">
        <v>683</v>
      </c>
    </row>
    <row r="68" spans="1:10" ht="105" x14ac:dyDescent="0.25">
      <c r="A68" s="43" t="s">
        <v>156</v>
      </c>
      <c r="B68" s="5" t="s">
        <v>849</v>
      </c>
      <c r="C68" s="5" t="s">
        <v>424</v>
      </c>
      <c r="D68" s="5" t="s">
        <v>447</v>
      </c>
      <c r="E68" s="5" t="s">
        <v>424</v>
      </c>
      <c r="F68" s="5" t="s">
        <v>448</v>
      </c>
      <c r="G68" s="5" t="s">
        <v>449</v>
      </c>
      <c r="H68" s="5" t="s">
        <v>425</v>
      </c>
      <c r="I68" s="6" t="s">
        <v>426</v>
      </c>
      <c r="J68" s="18"/>
    </row>
    <row r="69" spans="1:10" s="1" customFormat="1" ht="75" x14ac:dyDescent="0.25">
      <c r="A69" s="38" t="s">
        <v>157</v>
      </c>
      <c r="B69" s="6" t="s">
        <v>450</v>
      </c>
      <c r="C69" s="5" t="s">
        <v>424</v>
      </c>
      <c r="D69" s="5" t="s">
        <v>447</v>
      </c>
      <c r="E69" s="5" t="s">
        <v>424</v>
      </c>
      <c r="F69" s="5" t="s">
        <v>448</v>
      </c>
      <c r="G69" s="5" t="s">
        <v>424</v>
      </c>
      <c r="H69" s="3" t="s">
        <v>425</v>
      </c>
      <c r="I69" s="4" t="s">
        <v>426</v>
      </c>
      <c r="J69" s="44"/>
    </row>
    <row r="70" spans="1:10" s="1" customFormat="1" ht="75" x14ac:dyDescent="0.25">
      <c r="A70" s="38" t="s">
        <v>158</v>
      </c>
      <c r="B70" s="5" t="s">
        <v>451</v>
      </c>
      <c r="C70" s="5" t="s">
        <v>424</v>
      </c>
      <c r="D70" s="5" t="s">
        <v>447</v>
      </c>
      <c r="E70" s="5" t="s">
        <v>424</v>
      </c>
      <c r="F70" s="5" t="s">
        <v>448</v>
      </c>
      <c r="G70" s="5" t="s">
        <v>424</v>
      </c>
      <c r="H70" s="3" t="s">
        <v>425</v>
      </c>
      <c r="I70" s="4" t="s">
        <v>426</v>
      </c>
      <c r="J70" s="44"/>
    </row>
    <row r="71" spans="1:10" s="1" customFormat="1" ht="75" x14ac:dyDescent="0.25">
      <c r="A71" s="38" t="s">
        <v>159</v>
      </c>
      <c r="B71" s="5" t="s">
        <v>452</v>
      </c>
      <c r="C71" s="5" t="s">
        <v>424</v>
      </c>
      <c r="D71" s="5" t="s">
        <v>447</v>
      </c>
      <c r="E71" s="5" t="s">
        <v>424</v>
      </c>
      <c r="F71" s="5" t="s">
        <v>448</v>
      </c>
      <c r="G71" s="5" t="s">
        <v>424</v>
      </c>
      <c r="H71" s="3" t="s">
        <v>425</v>
      </c>
      <c r="I71" s="4" t="s">
        <v>426</v>
      </c>
      <c r="J71" s="44"/>
    </row>
    <row r="72" spans="1:10" s="1" customFormat="1" ht="75" x14ac:dyDescent="0.25">
      <c r="A72" s="38" t="s">
        <v>160</v>
      </c>
      <c r="B72" s="6" t="s">
        <v>453</v>
      </c>
      <c r="C72" s="5" t="s">
        <v>424</v>
      </c>
      <c r="D72" s="5" t="s">
        <v>447</v>
      </c>
      <c r="E72" s="5" t="s">
        <v>424</v>
      </c>
      <c r="F72" s="5" t="s">
        <v>448</v>
      </c>
      <c r="G72" s="5" t="s">
        <v>424</v>
      </c>
      <c r="H72" s="3" t="s">
        <v>425</v>
      </c>
      <c r="I72" s="4" t="s">
        <v>426</v>
      </c>
      <c r="J72" s="44"/>
    </row>
    <row r="73" spans="1:10" s="1" customFormat="1" ht="75" x14ac:dyDescent="0.25">
      <c r="A73" s="38" t="s">
        <v>161</v>
      </c>
      <c r="B73" s="5" t="s">
        <v>454</v>
      </c>
      <c r="C73" s="5" t="s">
        <v>424</v>
      </c>
      <c r="D73" s="5" t="s">
        <v>447</v>
      </c>
      <c r="E73" s="5" t="s">
        <v>424</v>
      </c>
      <c r="F73" s="5" t="s">
        <v>448</v>
      </c>
      <c r="G73" s="5" t="s">
        <v>424</v>
      </c>
      <c r="H73" s="3" t="s">
        <v>425</v>
      </c>
      <c r="I73" s="4" t="s">
        <v>426</v>
      </c>
      <c r="J73" s="44"/>
    </row>
    <row r="74" spans="1:10" s="1" customFormat="1" ht="75" x14ac:dyDescent="0.25">
      <c r="A74" s="38" t="s">
        <v>162</v>
      </c>
      <c r="B74" s="5" t="s">
        <v>455</v>
      </c>
      <c r="C74" s="5" t="s">
        <v>424</v>
      </c>
      <c r="D74" s="5" t="s">
        <v>447</v>
      </c>
      <c r="E74" s="5" t="s">
        <v>424</v>
      </c>
      <c r="F74" s="5" t="s">
        <v>448</v>
      </c>
      <c r="G74" s="5" t="s">
        <v>424</v>
      </c>
      <c r="H74" s="3" t="s">
        <v>425</v>
      </c>
      <c r="I74" s="4" t="s">
        <v>426</v>
      </c>
      <c r="J74" s="44"/>
    </row>
    <row r="75" spans="1:10" s="1" customFormat="1" ht="75" x14ac:dyDescent="0.25">
      <c r="A75" s="38" t="s">
        <v>163</v>
      </c>
      <c r="B75" s="6" t="s">
        <v>456</v>
      </c>
      <c r="C75" s="5" t="s">
        <v>424</v>
      </c>
      <c r="D75" s="5" t="s">
        <v>447</v>
      </c>
      <c r="E75" s="5" t="s">
        <v>424</v>
      </c>
      <c r="F75" s="5" t="s">
        <v>448</v>
      </c>
      <c r="G75" s="5" t="s">
        <v>424</v>
      </c>
      <c r="H75" s="3" t="s">
        <v>425</v>
      </c>
      <c r="I75" s="4" t="s">
        <v>426</v>
      </c>
      <c r="J75" s="44"/>
    </row>
    <row r="76" spans="1:10" s="1" customFormat="1" ht="75" x14ac:dyDescent="0.25">
      <c r="A76" s="38" t="s">
        <v>164</v>
      </c>
      <c r="B76" s="5" t="s">
        <v>457</v>
      </c>
      <c r="C76" s="5" t="s">
        <v>424</v>
      </c>
      <c r="D76" s="5" t="s">
        <v>447</v>
      </c>
      <c r="E76" s="5" t="s">
        <v>424</v>
      </c>
      <c r="F76" s="5" t="s">
        <v>448</v>
      </c>
      <c r="G76" s="5" t="s">
        <v>424</v>
      </c>
      <c r="H76" s="3" t="s">
        <v>425</v>
      </c>
      <c r="I76" s="4" t="s">
        <v>426</v>
      </c>
      <c r="J76" s="44"/>
    </row>
    <row r="77" spans="1:10" s="1" customFormat="1" ht="75" x14ac:dyDescent="0.25">
      <c r="A77" s="38" t="s">
        <v>165</v>
      </c>
      <c r="B77" s="5" t="s">
        <v>458</v>
      </c>
      <c r="C77" s="5" t="s">
        <v>424</v>
      </c>
      <c r="D77" s="5" t="s">
        <v>447</v>
      </c>
      <c r="E77" s="5" t="s">
        <v>424</v>
      </c>
      <c r="F77" s="5" t="s">
        <v>448</v>
      </c>
      <c r="G77" s="5" t="s">
        <v>424</v>
      </c>
      <c r="H77" s="3" t="s">
        <v>425</v>
      </c>
      <c r="I77" s="4" t="s">
        <v>426</v>
      </c>
      <c r="J77" s="44"/>
    </row>
    <row r="78" spans="1:10" s="1" customFormat="1" ht="75" x14ac:dyDescent="0.25">
      <c r="A78" s="38" t="s">
        <v>166</v>
      </c>
      <c r="B78" s="6" t="s">
        <v>459</v>
      </c>
      <c r="C78" s="5" t="s">
        <v>424</v>
      </c>
      <c r="D78" s="5" t="s">
        <v>447</v>
      </c>
      <c r="E78" s="5" t="s">
        <v>424</v>
      </c>
      <c r="F78" s="5" t="s">
        <v>448</v>
      </c>
      <c r="G78" s="5" t="s">
        <v>424</v>
      </c>
      <c r="H78" s="3" t="s">
        <v>425</v>
      </c>
      <c r="I78" s="4" t="s">
        <v>426</v>
      </c>
      <c r="J78" s="44"/>
    </row>
    <row r="79" spans="1:10" s="1" customFormat="1" ht="75" x14ac:dyDescent="0.25">
      <c r="A79" s="38" t="s">
        <v>167</v>
      </c>
      <c r="B79" s="5" t="s">
        <v>460</v>
      </c>
      <c r="C79" s="5" t="s">
        <v>424</v>
      </c>
      <c r="D79" s="5" t="s">
        <v>447</v>
      </c>
      <c r="E79" s="5" t="s">
        <v>424</v>
      </c>
      <c r="F79" s="5" t="s">
        <v>448</v>
      </c>
      <c r="G79" s="5" t="s">
        <v>424</v>
      </c>
      <c r="H79" s="3" t="s">
        <v>425</v>
      </c>
      <c r="I79" s="4" t="s">
        <v>426</v>
      </c>
      <c r="J79" s="44"/>
    </row>
    <row r="80" spans="1:10" s="1" customFormat="1" ht="75" x14ac:dyDescent="0.25">
      <c r="A80" s="38" t="s">
        <v>168</v>
      </c>
      <c r="B80" s="5" t="s">
        <v>461</v>
      </c>
      <c r="C80" s="5" t="s">
        <v>424</v>
      </c>
      <c r="D80" s="5" t="s">
        <v>447</v>
      </c>
      <c r="E80" s="5" t="s">
        <v>424</v>
      </c>
      <c r="F80" s="5" t="s">
        <v>448</v>
      </c>
      <c r="G80" s="5" t="s">
        <v>424</v>
      </c>
      <c r="H80" s="3" t="s">
        <v>425</v>
      </c>
      <c r="I80" s="4" t="s">
        <v>426</v>
      </c>
      <c r="J80" s="44"/>
    </row>
    <row r="81" spans="1:10" ht="30" x14ac:dyDescent="0.25">
      <c r="A81" s="56" t="s">
        <v>169</v>
      </c>
      <c r="B81" s="5" t="s">
        <v>850</v>
      </c>
      <c r="C81" s="5" t="s">
        <v>424</v>
      </c>
      <c r="D81" s="5" t="s">
        <v>463</v>
      </c>
      <c r="E81" s="5" t="s">
        <v>424</v>
      </c>
      <c r="F81" s="5" t="s">
        <v>424</v>
      </c>
      <c r="G81" s="5" t="s">
        <v>424</v>
      </c>
      <c r="H81" s="6" t="s">
        <v>425</v>
      </c>
      <c r="I81" s="6" t="s">
        <v>366</v>
      </c>
      <c r="J81" s="59"/>
    </row>
    <row r="82" spans="1:10" ht="90" x14ac:dyDescent="0.25">
      <c r="A82" s="43" t="s">
        <v>171</v>
      </c>
      <c r="B82" s="5" t="s">
        <v>707</v>
      </c>
      <c r="C82" s="5" t="s">
        <v>424</v>
      </c>
      <c r="D82" s="5" t="s">
        <v>708</v>
      </c>
      <c r="E82" s="5" t="s">
        <v>424</v>
      </c>
      <c r="F82" s="5" t="s">
        <v>424</v>
      </c>
      <c r="G82" s="5" t="s">
        <v>424</v>
      </c>
      <c r="H82" s="5" t="s">
        <v>425</v>
      </c>
      <c r="I82" s="5" t="s">
        <v>426</v>
      </c>
      <c r="J82" s="18"/>
    </row>
    <row r="83" spans="1:10" ht="90" x14ac:dyDescent="0.25">
      <c r="A83" s="56" t="s">
        <v>172</v>
      </c>
      <c r="B83" s="5" t="s">
        <v>709</v>
      </c>
      <c r="C83" s="5" t="s">
        <v>424</v>
      </c>
      <c r="D83" s="5" t="s">
        <v>710</v>
      </c>
      <c r="E83" s="5" t="s">
        <v>424</v>
      </c>
      <c r="F83" s="5" t="s">
        <v>424</v>
      </c>
      <c r="G83" s="5" t="s">
        <v>711</v>
      </c>
      <c r="H83" s="6" t="s">
        <v>425</v>
      </c>
      <c r="I83" s="6" t="s">
        <v>426</v>
      </c>
      <c r="J83" s="59"/>
    </row>
    <row r="84" spans="1:10" ht="409.5" x14ac:dyDescent="0.25">
      <c r="A84" s="43" t="s">
        <v>174</v>
      </c>
      <c r="B84" s="5" t="s">
        <v>611</v>
      </c>
      <c r="C84" s="5" t="s">
        <v>424</v>
      </c>
      <c r="D84" s="5" t="s">
        <v>612</v>
      </c>
      <c r="E84" s="5" t="s">
        <v>613</v>
      </c>
      <c r="F84" s="5" t="s">
        <v>614</v>
      </c>
      <c r="G84" s="5" t="s">
        <v>424</v>
      </c>
      <c r="H84" s="5" t="s">
        <v>425</v>
      </c>
      <c r="I84" s="6" t="s">
        <v>426</v>
      </c>
      <c r="J84" s="18"/>
    </row>
    <row r="85" spans="1:10" s="1" customFormat="1" ht="409.5" x14ac:dyDescent="0.25">
      <c r="A85" s="38" t="s">
        <v>175</v>
      </c>
      <c r="B85" s="5" t="s">
        <v>615</v>
      </c>
      <c r="C85" s="5" t="s">
        <v>424</v>
      </c>
      <c r="D85" s="5" t="s">
        <v>612</v>
      </c>
      <c r="E85" s="5" t="s">
        <v>616</v>
      </c>
      <c r="F85" s="5" t="s">
        <v>617</v>
      </c>
      <c r="G85" s="5" t="s">
        <v>424</v>
      </c>
      <c r="H85" s="3" t="s">
        <v>425</v>
      </c>
      <c r="I85" s="4" t="s">
        <v>426</v>
      </c>
      <c r="J85" s="44"/>
    </row>
    <row r="86" spans="1:10" s="1" customFormat="1" ht="60" x14ac:dyDescent="0.25">
      <c r="A86" s="38" t="s">
        <v>176</v>
      </c>
      <c r="B86" s="5" t="s">
        <v>465</v>
      </c>
      <c r="C86" s="5" t="s">
        <v>424</v>
      </c>
      <c r="D86" s="5" t="s">
        <v>466</v>
      </c>
      <c r="E86" s="5" t="s">
        <v>424</v>
      </c>
      <c r="F86" s="5" t="s">
        <v>467</v>
      </c>
      <c r="G86" s="5" t="s">
        <v>424</v>
      </c>
      <c r="H86" s="3" t="s">
        <v>425</v>
      </c>
      <c r="I86" s="4" t="s">
        <v>426</v>
      </c>
      <c r="J86" s="44"/>
    </row>
    <row r="87" spans="1:10" s="1" customFormat="1" ht="30" x14ac:dyDescent="0.25">
      <c r="A87" s="38" t="s">
        <v>178</v>
      </c>
      <c r="B87" s="5" t="s">
        <v>468</v>
      </c>
      <c r="C87" s="5" t="s">
        <v>424</v>
      </c>
      <c r="D87" s="5" t="s">
        <v>469</v>
      </c>
      <c r="E87" s="5" t="s">
        <v>424</v>
      </c>
      <c r="F87" s="5" t="s">
        <v>424</v>
      </c>
      <c r="G87" s="5" t="s">
        <v>470</v>
      </c>
      <c r="H87" s="5" t="s">
        <v>425</v>
      </c>
      <c r="I87" s="4" t="s">
        <v>426</v>
      </c>
      <c r="J87" s="44"/>
    </row>
    <row r="88" spans="1:10" s="1" customFormat="1" ht="30" x14ac:dyDescent="0.25">
      <c r="A88" s="38" t="s">
        <v>179</v>
      </c>
      <c r="B88" s="5" t="s">
        <v>471</v>
      </c>
      <c r="C88" s="5" t="s">
        <v>424</v>
      </c>
      <c r="D88" s="5" t="s">
        <v>472</v>
      </c>
      <c r="E88" s="5" t="s">
        <v>424</v>
      </c>
      <c r="F88" s="5" t="s">
        <v>424</v>
      </c>
      <c r="G88" s="5" t="s">
        <v>424</v>
      </c>
      <c r="H88" s="5" t="s">
        <v>425</v>
      </c>
      <c r="I88" s="4" t="s">
        <v>426</v>
      </c>
      <c r="J88" s="44"/>
    </row>
    <row r="89" spans="1:10" s="1" customFormat="1" ht="60" x14ac:dyDescent="0.25">
      <c r="A89" s="39" t="s">
        <v>180</v>
      </c>
      <c r="B89" s="6" t="s">
        <v>715</v>
      </c>
      <c r="C89" s="6" t="s">
        <v>424</v>
      </c>
      <c r="D89" s="6" t="s">
        <v>651</v>
      </c>
      <c r="E89" s="6" t="s">
        <v>716</v>
      </c>
      <c r="F89" s="6" t="s">
        <v>717</v>
      </c>
      <c r="G89" s="6" t="s">
        <v>424</v>
      </c>
      <c r="H89" s="6" t="s">
        <v>607</v>
      </c>
      <c r="I89" s="6" t="s">
        <v>366</v>
      </c>
      <c r="J89" s="59"/>
    </row>
    <row r="90" spans="1:10" ht="105" x14ac:dyDescent="0.25">
      <c r="A90" s="39" t="s">
        <v>182</v>
      </c>
      <c r="B90" s="6" t="s">
        <v>718</v>
      </c>
      <c r="C90" s="6" t="s">
        <v>424</v>
      </c>
      <c r="D90" s="6" t="s">
        <v>585</v>
      </c>
      <c r="E90" s="6" t="s">
        <v>719</v>
      </c>
      <c r="F90" s="6" t="s">
        <v>424</v>
      </c>
      <c r="G90" s="6" t="s">
        <v>424</v>
      </c>
      <c r="H90" s="6" t="s">
        <v>425</v>
      </c>
      <c r="I90" s="6" t="s">
        <v>426</v>
      </c>
      <c r="J90" s="59" t="s">
        <v>510</v>
      </c>
    </row>
    <row r="91" spans="1:10" ht="120" x14ac:dyDescent="0.25">
      <c r="A91" s="56" t="s">
        <v>185</v>
      </c>
      <c r="B91" s="5" t="s">
        <v>581</v>
      </c>
      <c r="C91" s="5" t="s">
        <v>582</v>
      </c>
      <c r="D91" s="5" t="s">
        <v>424</v>
      </c>
      <c r="E91" s="5" t="s">
        <v>583</v>
      </c>
      <c r="F91" s="5" t="s">
        <v>424</v>
      </c>
      <c r="G91" s="5" t="s">
        <v>424</v>
      </c>
      <c r="H91" s="6" t="s">
        <v>434</v>
      </c>
      <c r="I91" s="6" t="s">
        <v>426</v>
      </c>
      <c r="J91" s="59"/>
    </row>
    <row r="92" spans="1:10" ht="60" x14ac:dyDescent="0.25">
      <c r="A92" s="56" t="s">
        <v>186</v>
      </c>
      <c r="B92" s="5" t="s">
        <v>473</v>
      </c>
      <c r="C92" s="5" t="s">
        <v>424</v>
      </c>
      <c r="D92" s="5" t="s">
        <v>474</v>
      </c>
      <c r="E92" s="5" t="s">
        <v>424</v>
      </c>
      <c r="F92" s="5" t="s">
        <v>424</v>
      </c>
      <c r="G92" s="5" t="s">
        <v>475</v>
      </c>
      <c r="H92" s="6" t="s">
        <v>425</v>
      </c>
      <c r="I92" s="6" t="s">
        <v>426</v>
      </c>
      <c r="J92" s="59"/>
    </row>
    <row r="93" spans="1:10" s="1" customFormat="1" ht="105" x14ac:dyDescent="0.25">
      <c r="A93" s="56" t="s">
        <v>188</v>
      </c>
      <c r="B93" s="5" t="s">
        <v>720</v>
      </c>
      <c r="C93" s="5" t="s">
        <v>424</v>
      </c>
      <c r="D93" s="5" t="s">
        <v>721</v>
      </c>
      <c r="E93" s="5" t="s">
        <v>722</v>
      </c>
      <c r="F93" s="5" t="s">
        <v>424</v>
      </c>
      <c r="G93" s="5" t="s">
        <v>424</v>
      </c>
      <c r="H93" s="5" t="s">
        <v>425</v>
      </c>
      <c r="I93" s="6" t="s">
        <v>94</v>
      </c>
      <c r="J93" s="59" t="s">
        <v>723</v>
      </c>
    </row>
    <row r="94" spans="1:10" ht="60" x14ac:dyDescent="0.25">
      <c r="A94" s="43" t="s">
        <v>194</v>
      </c>
      <c r="B94" s="5" t="s">
        <v>476</v>
      </c>
      <c r="C94" s="5" t="s">
        <v>424</v>
      </c>
      <c r="D94" s="5" t="s">
        <v>477</v>
      </c>
      <c r="E94" s="5" t="s">
        <v>424</v>
      </c>
      <c r="F94" s="5" t="s">
        <v>424</v>
      </c>
      <c r="G94" s="5" t="s">
        <v>424</v>
      </c>
      <c r="H94" s="5" t="s">
        <v>425</v>
      </c>
      <c r="I94" s="6" t="s">
        <v>426</v>
      </c>
      <c r="J94" s="18"/>
    </row>
    <row r="95" spans="1:10" ht="180" x14ac:dyDescent="0.25">
      <c r="A95" s="43" t="s">
        <v>195</v>
      </c>
      <c r="B95" s="5" t="s">
        <v>724</v>
      </c>
      <c r="C95" s="5" t="s">
        <v>424</v>
      </c>
      <c r="D95" s="5" t="s">
        <v>424</v>
      </c>
      <c r="E95" s="5" t="s">
        <v>725</v>
      </c>
      <c r="F95" s="5" t="s">
        <v>726</v>
      </c>
      <c r="G95" s="5" t="s">
        <v>424</v>
      </c>
      <c r="H95" s="5" t="s">
        <v>425</v>
      </c>
      <c r="I95" s="5" t="s">
        <v>426</v>
      </c>
      <c r="J95" s="18"/>
    </row>
    <row r="96" spans="1:10" ht="60" x14ac:dyDescent="0.25">
      <c r="A96" s="43" t="s">
        <v>196</v>
      </c>
      <c r="B96" s="5" t="s">
        <v>727</v>
      </c>
      <c r="C96" s="5" t="s">
        <v>728</v>
      </c>
      <c r="D96" s="6" t="s">
        <v>424</v>
      </c>
      <c r="E96" s="6" t="s">
        <v>424</v>
      </c>
      <c r="F96" s="6" t="s">
        <v>424</v>
      </c>
      <c r="G96" s="6" t="s">
        <v>424</v>
      </c>
      <c r="H96" s="5" t="s">
        <v>434</v>
      </c>
      <c r="I96" s="5" t="s">
        <v>366</v>
      </c>
      <c r="J96" s="18"/>
    </row>
    <row r="97" spans="1:10" s="1" customFormat="1" ht="255" x14ac:dyDescent="0.25">
      <c r="A97" s="56" t="s">
        <v>197</v>
      </c>
      <c r="B97" s="5" t="s">
        <v>851</v>
      </c>
      <c r="C97" s="5" t="s">
        <v>424</v>
      </c>
      <c r="D97" s="5" t="s">
        <v>852</v>
      </c>
      <c r="E97" s="5" t="s">
        <v>853</v>
      </c>
      <c r="F97" s="5" t="s">
        <v>424</v>
      </c>
      <c r="G97" s="5" t="s">
        <v>424</v>
      </c>
      <c r="H97" s="5" t="s">
        <v>425</v>
      </c>
      <c r="I97" s="6" t="s">
        <v>94</v>
      </c>
      <c r="J97" s="59"/>
    </row>
    <row r="98" spans="1:10" ht="105" x14ac:dyDescent="0.25">
      <c r="A98" s="39" t="s">
        <v>204</v>
      </c>
      <c r="B98" s="6" t="s">
        <v>730</v>
      </c>
      <c r="C98" s="6" t="s">
        <v>424</v>
      </c>
      <c r="D98" s="6" t="s">
        <v>482</v>
      </c>
      <c r="E98" s="6" t="s">
        <v>424</v>
      </c>
      <c r="F98" s="6" t="s">
        <v>424</v>
      </c>
      <c r="G98" s="6" t="s">
        <v>731</v>
      </c>
      <c r="H98" s="6" t="s">
        <v>425</v>
      </c>
      <c r="I98" s="6" t="s">
        <v>426</v>
      </c>
      <c r="J98" s="59"/>
    </row>
    <row r="99" spans="1:10" s="1" customFormat="1" ht="45" x14ac:dyDescent="0.25">
      <c r="A99" s="43" t="s">
        <v>205</v>
      </c>
      <c r="B99" s="5" t="s">
        <v>484</v>
      </c>
      <c r="C99" s="5" t="s">
        <v>424</v>
      </c>
      <c r="D99" s="5" t="s">
        <v>485</v>
      </c>
      <c r="E99" s="5" t="s">
        <v>424</v>
      </c>
      <c r="F99" s="5" t="s">
        <v>424</v>
      </c>
      <c r="G99" s="5" t="s">
        <v>424</v>
      </c>
      <c r="H99" s="5" t="s">
        <v>425</v>
      </c>
      <c r="I99" s="5" t="s">
        <v>442</v>
      </c>
      <c r="J99" s="18"/>
    </row>
    <row r="100" spans="1:10" ht="30" x14ac:dyDescent="0.25">
      <c r="A100" s="43" t="s">
        <v>206</v>
      </c>
      <c r="B100" s="5" t="s">
        <v>486</v>
      </c>
      <c r="C100" s="5" t="s">
        <v>424</v>
      </c>
      <c r="D100" s="5" t="s">
        <v>424</v>
      </c>
      <c r="E100" s="5" t="s">
        <v>424</v>
      </c>
      <c r="F100" s="5" t="s">
        <v>424</v>
      </c>
      <c r="G100" s="5" t="s">
        <v>488</v>
      </c>
      <c r="H100" s="5" t="s">
        <v>425</v>
      </c>
      <c r="I100" s="6" t="s">
        <v>426</v>
      </c>
      <c r="J100" s="18"/>
    </row>
    <row r="101" spans="1:10" ht="30" x14ac:dyDescent="0.25">
      <c r="A101" s="38" t="s">
        <v>207</v>
      </c>
      <c r="B101" s="5" t="s">
        <v>489</v>
      </c>
      <c r="C101" s="5" t="s">
        <v>424</v>
      </c>
      <c r="D101" s="5" t="s">
        <v>424</v>
      </c>
      <c r="E101" s="5" t="s">
        <v>424</v>
      </c>
      <c r="F101" s="5" t="s">
        <v>490</v>
      </c>
      <c r="G101" s="5" t="s">
        <v>424</v>
      </c>
      <c r="H101" s="3" t="s">
        <v>425</v>
      </c>
      <c r="I101" s="4" t="s">
        <v>426</v>
      </c>
      <c r="J101" s="44"/>
    </row>
    <row r="102" spans="1:10" s="1" customFormat="1" ht="135" x14ac:dyDescent="0.25">
      <c r="A102" s="38" t="s">
        <v>208</v>
      </c>
      <c r="B102" s="5" t="s">
        <v>557</v>
      </c>
      <c r="C102" s="5" t="s">
        <v>424</v>
      </c>
      <c r="D102" s="5" t="s">
        <v>558</v>
      </c>
      <c r="E102" s="5" t="s">
        <v>559</v>
      </c>
      <c r="F102" s="5" t="s">
        <v>424</v>
      </c>
      <c r="G102" s="5" t="s">
        <v>560</v>
      </c>
      <c r="H102" s="3" t="s">
        <v>425</v>
      </c>
      <c r="I102" s="4" t="s">
        <v>426</v>
      </c>
      <c r="J102" s="44"/>
    </row>
    <row r="103" spans="1:10" s="1" customFormat="1" x14ac:dyDescent="0.25">
      <c r="A103" s="38" t="s">
        <v>209</v>
      </c>
      <c r="B103" s="5" t="s">
        <v>491</v>
      </c>
      <c r="C103" s="5" t="s">
        <v>424</v>
      </c>
      <c r="D103" s="5" t="s">
        <v>424</v>
      </c>
      <c r="E103" s="5" t="s">
        <v>424</v>
      </c>
      <c r="F103" s="5" t="s">
        <v>424</v>
      </c>
      <c r="G103" s="5" t="s">
        <v>492</v>
      </c>
      <c r="H103" s="3" t="s">
        <v>425</v>
      </c>
      <c r="I103" s="4" t="s">
        <v>426</v>
      </c>
      <c r="J103" s="44"/>
    </row>
    <row r="104" spans="1:10" s="1" customFormat="1" x14ac:dyDescent="0.25">
      <c r="A104" s="43" t="s">
        <v>211</v>
      </c>
      <c r="B104" s="5" t="s">
        <v>493</v>
      </c>
      <c r="C104" s="5" t="s">
        <v>424</v>
      </c>
      <c r="D104" s="5" t="s">
        <v>424</v>
      </c>
      <c r="E104" s="5" t="s">
        <v>424</v>
      </c>
      <c r="F104" s="5" t="s">
        <v>424</v>
      </c>
      <c r="G104" s="5" t="s">
        <v>424</v>
      </c>
      <c r="H104" s="5" t="s">
        <v>425</v>
      </c>
      <c r="I104" s="5" t="s">
        <v>426</v>
      </c>
      <c r="J104" s="18"/>
    </row>
    <row r="105" spans="1:10" ht="30" x14ac:dyDescent="0.25">
      <c r="A105" s="62" t="s">
        <v>212</v>
      </c>
      <c r="B105" s="25" t="s">
        <v>448</v>
      </c>
      <c r="C105" s="25" t="s">
        <v>448</v>
      </c>
      <c r="D105" s="25" t="s">
        <v>448</v>
      </c>
      <c r="E105" s="25" t="s">
        <v>448</v>
      </c>
      <c r="F105" s="25" t="s">
        <v>448</v>
      </c>
      <c r="G105" s="25" t="s">
        <v>854</v>
      </c>
      <c r="H105" s="25" t="s">
        <v>425</v>
      </c>
      <c r="I105" s="6" t="s">
        <v>94</v>
      </c>
      <c r="J105" s="64"/>
    </row>
    <row r="106" spans="1:10" ht="90" x14ac:dyDescent="0.25">
      <c r="A106" s="56" t="s">
        <v>221</v>
      </c>
      <c r="B106" s="5" t="s">
        <v>855</v>
      </c>
      <c r="C106" s="5" t="s">
        <v>424</v>
      </c>
      <c r="D106" s="5" t="s">
        <v>856</v>
      </c>
      <c r="E106" s="5" t="s">
        <v>857</v>
      </c>
      <c r="F106" s="5" t="s">
        <v>424</v>
      </c>
      <c r="G106" s="5" t="s">
        <v>424</v>
      </c>
      <c r="H106" s="5" t="s">
        <v>425</v>
      </c>
      <c r="I106" s="6" t="s">
        <v>94</v>
      </c>
      <c r="J106" s="59"/>
    </row>
    <row r="107" spans="1:10" ht="105" x14ac:dyDescent="0.25">
      <c r="A107" s="38" t="s">
        <v>222</v>
      </c>
      <c r="B107" s="5" t="s">
        <v>858</v>
      </c>
      <c r="C107" s="5" t="s">
        <v>424</v>
      </c>
      <c r="D107" s="5" t="s">
        <v>859</v>
      </c>
      <c r="E107" s="5" t="s">
        <v>424</v>
      </c>
      <c r="F107" s="5" t="s">
        <v>424</v>
      </c>
      <c r="G107" s="5" t="s">
        <v>424</v>
      </c>
      <c r="H107" s="3" t="s">
        <v>425</v>
      </c>
      <c r="I107" s="3" t="s">
        <v>94</v>
      </c>
      <c r="J107" s="44"/>
    </row>
    <row r="108" spans="1:10" customFormat="1" ht="45" x14ac:dyDescent="0.25">
      <c r="A108" s="38" t="s">
        <v>223</v>
      </c>
      <c r="B108" s="5" t="s">
        <v>860</v>
      </c>
      <c r="C108" s="5" t="s">
        <v>424</v>
      </c>
      <c r="D108" s="5" t="s">
        <v>861</v>
      </c>
      <c r="E108" s="5" t="s">
        <v>424</v>
      </c>
      <c r="F108" s="5" t="s">
        <v>424</v>
      </c>
      <c r="G108" s="5" t="s">
        <v>424</v>
      </c>
      <c r="H108" s="3" t="s">
        <v>425</v>
      </c>
      <c r="I108" s="3" t="s">
        <v>94</v>
      </c>
      <c r="J108" s="44"/>
    </row>
    <row r="109" spans="1:10" x14ac:dyDescent="0.25">
      <c r="A109" s="43" t="s">
        <v>224</v>
      </c>
      <c r="B109" s="5" t="s">
        <v>424</v>
      </c>
      <c r="C109" s="5" t="s">
        <v>424</v>
      </c>
      <c r="D109" s="5" t="s">
        <v>424</v>
      </c>
      <c r="E109" s="5" t="s">
        <v>424</v>
      </c>
      <c r="F109" s="5" t="s">
        <v>424</v>
      </c>
      <c r="G109" s="5" t="s">
        <v>424</v>
      </c>
      <c r="H109" s="5" t="s">
        <v>434</v>
      </c>
      <c r="I109" s="6" t="s">
        <v>94</v>
      </c>
      <c r="J109" s="18"/>
    </row>
    <row r="110" spans="1:10" customFormat="1" ht="45" x14ac:dyDescent="0.25">
      <c r="A110" s="56" t="s">
        <v>225</v>
      </c>
      <c r="B110" s="5" t="s">
        <v>862</v>
      </c>
      <c r="C110" s="5" t="s">
        <v>424</v>
      </c>
      <c r="D110" s="5" t="s">
        <v>595</v>
      </c>
      <c r="E110" s="5" t="s">
        <v>424</v>
      </c>
      <c r="F110" s="5" t="s">
        <v>424</v>
      </c>
      <c r="G110" s="5" t="s">
        <v>424</v>
      </c>
      <c r="H110" s="5" t="s">
        <v>425</v>
      </c>
      <c r="I110" s="6" t="s">
        <v>94</v>
      </c>
      <c r="J110" s="59" t="s">
        <v>683</v>
      </c>
    </row>
    <row r="111" spans="1:10" customFormat="1" ht="30" x14ac:dyDescent="0.25">
      <c r="A111" s="62" t="s">
        <v>227</v>
      </c>
      <c r="B111" s="25" t="s">
        <v>863</v>
      </c>
      <c r="C111" s="25" t="s">
        <v>424</v>
      </c>
      <c r="D111" s="25" t="s">
        <v>424</v>
      </c>
      <c r="E111" s="25" t="s">
        <v>424</v>
      </c>
      <c r="F111" s="25" t="s">
        <v>424</v>
      </c>
      <c r="G111" s="25" t="s">
        <v>854</v>
      </c>
      <c r="H111" s="25" t="s">
        <v>425</v>
      </c>
      <c r="I111" s="6" t="s">
        <v>94</v>
      </c>
      <c r="J111" s="64" t="s">
        <v>94</v>
      </c>
    </row>
    <row r="112" spans="1:10" ht="30" x14ac:dyDescent="0.25">
      <c r="A112" s="62" t="s">
        <v>228</v>
      </c>
      <c r="B112" s="25" t="s">
        <v>864</v>
      </c>
      <c r="C112" s="25" t="s">
        <v>424</v>
      </c>
      <c r="D112" s="25" t="s">
        <v>424</v>
      </c>
      <c r="E112" s="25" t="s">
        <v>424</v>
      </c>
      <c r="F112" s="25" t="s">
        <v>424</v>
      </c>
      <c r="G112" s="25" t="s">
        <v>854</v>
      </c>
      <c r="H112" s="25" t="s">
        <v>425</v>
      </c>
      <c r="I112" s="6" t="s">
        <v>94</v>
      </c>
      <c r="J112" s="64"/>
    </row>
    <row r="113" spans="1:10" ht="30" x14ac:dyDescent="0.25">
      <c r="A113" s="56" t="s">
        <v>233</v>
      </c>
      <c r="B113" s="5" t="s">
        <v>865</v>
      </c>
      <c r="C113" s="5" t="s">
        <v>424</v>
      </c>
      <c r="D113" s="5" t="s">
        <v>424</v>
      </c>
      <c r="E113" s="5" t="s">
        <v>424</v>
      </c>
      <c r="F113" s="5" t="s">
        <v>866</v>
      </c>
      <c r="G113" s="9" t="s">
        <v>867</v>
      </c>
      <c r="H113" s="5" t="s">
        <v>434</v>
      </c>
      <c r="I113" s="6" t="s">
        <v>94</v>
      </c>
      <c r="J113" s="18"/>
    </row>
    <row r="114" spans="1:10" s="85" customFormat="1" ht="30" x14ac:dyDescent="0.25">
      <c r="A114" s="43" t="s">
        <v>234</v>
      </c>
      <c r="B114" s="5" t="s">
        <v>868</v>
      </c>
      <c r="C114" s="5" t="s">
        <v>424</v>
      </c>
      <c r="D114" s="5" t="s">
        <v>424</v>
      </c>
      <c r="E114" s="5" t="s">
        <v>424</v>
      </c>
      <c r="F114" s="5" t="s">
        <v>869</v>
      </c>
      <c r="G114" s="9" t="s">
        <v>870</v>
      </c>
      <c r="H114" s="5" t="s">
        <v>434</v>
      </c>
      <c r="I114" s="6" t="s">
        <v>94</v>
      </c>
      <c r="J114" s="18"/>
    </row>
    <row r="115" spans="1:10" s="85" customFormat="1" ht="30" x14ac:dyDescent="0.25">
      <c r="A115" s="43" t="s">
        <v>240</v>
      </c>
      <c r="B115" s="5" t="s">
        <v>871</v>
      </c>
      <c r="C115" s="5" t="s">
        <v>424</v>
      </c>
      <c r="D115" s="5" t="s">
        <v>872</v>
      </c>
      <c r="E115" s="5" t="s">
        <v>424</v>
      </c>
      <c r="F115" s="5" t="s">
        <v>424</v>
      </c>
      <c r="G115" s="5" t="s">
        <v>424</v>
      </c>
      <c r="H115" s="5" t="s">
        <v>425</v>
      </c>
      <c r="I115" s="5" t="s">
        <v>426</v>
      </c>
      <c r="J115" s="18"/>
    </row>
    <row r="116" spans="1:10" ht="75" x14ac:dyDescent="0.25">
      <c r="A116" s="38" t="s">
        <v>248</v>
      </c>
      <c r="B116" s="5" t="s">
        <v>737</v>
      </c>
      <c r="C116" s="5" t="s">
        <v>424</v>
      </c>
      <c r="D116" s="5" t="s">
        <v>448</v>
      </c>
      <c r="E116" s="5" t="s">
        <v>424</v>
      </c>
      <c r="F116" s="5" t="s">
        <v>424</v>
      </c>
      <c r="G116" s="5" t="s">
        <v>424</v>
      </c>
      <c r="H116" s="3" t="s">
        <v>425</v>
      </c>
      <c r="I116" s="3" t="s">
        <v>366</v>
      </c>
      <c r="J116" s="44"/>
    </row>
    <row r="117" spans="1:10" ht="90" x14ac:dyDescent="0.25">
      <c r="A117" s="38" t="s">
        <v>249</v>
      </c>
      <c r="B117" s="5" t="s">
        <v>738</v>
      </c>
      <c r="C117" s="5" t="s">
        <v>424</v>
      </c>
      <c r="D117" s="5" t="s">
        <v>448</v>
      </c>
      <c r="E117" s="5" t="s">
        <v>424</v>
      </c>
      <c r="F117" s="5" t="s">
        <v>424</v>
      </c>
      <c r="G117" s="5" t="s">
        <v>424</v>
      </c>
      <c r="H117" s="3" t="s">
        <v>425</v>
      </c>
      <c r="I117" s="3" t="s">
        <v>366</v>
      </c>
      <c r="J117" s="44"/>
    </row>
    <row r="118" spans="1:10" customFormat="1" ht="165" x14ac:dyDescent="0.25">
      <c r="A118" s="38" t="s">
        <v>250</v>
      </c>
      <c r="B118" s="5" t="s">
        <v>739</v>
      </c>
      <c r="C118" s="5" t="s">
        <v>424</v>
      </c>
      <c r="D118" s="5" t="s">
        <v>448</v>
      </c>
      <c r="E118" s="5" t="s">
        <v>740</v>
      </c>
      <c r="F118" s="5" t="s">
        <v>424</v>
      </c>
      <c r="G118" s="5" t="s">
        <v>424</v>
      </c>
      <c r="H118" s="3" t="s">
        <v>425</v>
      </c>
      <c r="I118" s="3" t="s">
        <v>366</v>
      </c>
      <c r="J118" s="44"/>
    </row>
    <row r="119" spans="1:10" customFormat="1" ht="90" x14ac:dyDescent="0.25">
      <c r="A119" s="38" t="s">
        <v>251</v>
      </c>
      <c r="B119" s="5" t="s">
        <v>741</v>
      </c>
      <c r="C119" s="5" t="s">
        <v>424</v>
      </c>
      <c r="D119" s="5" t="s">
        <v>448</v>
      </c>
      <c r="E119" s="5" t="s">
        <v>424</v>
      </c>
      <c r="F119" s="5" t="s">
        <v>424</v>
      </c>
      <c r="G119" s="5" t="s">
        <v>424</v>
      </c>
      <c r="H119" s="3" t="s">
        <v>425</v>
      </c>
      <c r="I119" s="3" t="s">
        <v>366</v>
      </c>
      <c r="J119" s="44"/>
    </row>
    <row r="120" spans="1:10" customFormat="1" ht="30" x14ac:dyDescent="0.25">
      <c r="A120" s="38" t="s">
        <v>252</v>
      </c>
      <c r="B120" s="5" t="s">
        <v>742</v>
      </c>
      <c r="C120" s="5" t="s">
        <v>424</v>
      </c>
      <c r="D120" s="5" t="s">
        <v>448</v>
      </c>
      <c r="E120" s="5" t="s">
        <v>424</v>
      </c>
      <c r="F120" s="5" t="s">
        <v>424</v>
      </c>
      <c r="G120" s="5" t="s">
        <v>424</v>
      </c>
      <c r="H120" s="3" t="s">
        <v>425</v>
      </c>
      <c r="I120" s="3" t="s">
        <v>366</v>
      </c>
      <c r="J120" s="44"/>
    </row>
    <row r="121" spans="1:10" customFormat="1" ht="30" x14ac:dyDescent="0.25">
      <c r="A121" s="38" t="s">
        <v>253</v>
      </c>
      <c r="B121" s="5" t="s">
        <v>743</v>
      </c>
      <c r="C121" s="5" t="s">
        <v>424</v>
      </c>
      <c r="D121" s="5" t="s">
        <v>448</v>
      </c>
      <c r="E121" s="5" t="s">
        <v>424</v>
      </c>
      <c r="F121" s="5" t="s">
        <v>424</v>
      </c>
      <c r="G121" s="5" t="s">
        <v>424</v>
      </c>
      <c r="H121" s="3" t="s">
        <v>425</v>
      </c>
      <c r="I121" s="3" t="s">
        <v>366</v>
      </c>
      <c r="J121" s="44"/>
    </row>
    <row r="122" spans="1:10" customFormat="1" ht="30" x14ac:dyDescent="0.25">
      <c r="A122" s="56" t="s">
        <v>274</v>
      </c>
      <c r="B122" s="5" t="s">
        <v>873</v>
      </c>
      <c r="C122" s="5" t="s">
        <v>448</v>
      </c>
      <c r="D122" s="5" t="s">
        <v>448</v>
      </c>
      <c r="E122" s="5" t="s">
        <v>448</v>
      </c>
      <c r="F122" s="5" t="s">
        <v>448</v>
      </c>
      <c r="G122" s="5" t="s">
        <v>874</v>
      </c>
      <c r="H122" s="5" t="s">
        <v>425</v>
      </c>
      <c r="I122" s="6" t="s">
        <v>94</v>
      </c>
      <c r="J122" s="59" t="s">
        <v>683</v>
      </c>
    </row>
    <row r="123" spans="1:10" customFormat="1" ht="45" x14ac:dyDescent="0.25">
      <c r="A123" s="56" t="s">
        <v>275</v>
      </c>
      <c r="B123" s="5" t="s">
        <v>875</v>
      </c>
      <c r="C123" s="5" t="s">
        <v>424</v>
      </c>
      <c r="D123" s="5" t="s">
        <v>595</v>
      </c>
      <c r="E123" s="5" t="s">
        <v>424</v>
      </c>
      <c r="F123" s="5" t="s">
        <v>424</v>
      </c>
      <c r="G123" s="5" t="s">
        <v>424</v>
      </c>
      <c r="H123" s="5" t="s">
        <v>425</v>
      </c>
      <c r="I123" s="6" t="s">
        <v>94</v>
      </c>
      <c r="J123" s="18"/>
    </row>
    <row r="124" spans="1:10" x14ac:dyDescent="0.25">
      <c r="A124" s="38" t="s">
        <v>277</v>
      </c>
      <c r="B124" s="5" t="s">
        <v>876</v>
      </c>
      <c r="C124" s="5" t="s">
        <v>424</v>
      </c>
      <c r="D124" s="5" t="s">
        <v>424</v>
      </c>
      <c r="E124" s="5" t="s">
        <v>424</v>
      </c>
      <c r="F124" s="5" t="s">
        <v>424</v>
      </c>
      <c r="G124" s="5" t="s">
        <v>424</v>
      </c>
      <c r="H124" s="3" t="s">
        <v>425</v>
      </c>
      <c r="I124" s="3" t="s">
        <v>94</v>
      </c>
      <c r="J124" s="44"/>
    </row>
    <row r="125" spans="1:10" ht="30" x14ac:dyDescent="0.25">
      <c r="A125" s="38" t="s">
        <v>278</v>
      </c>
      <c r="B125" s="5" t="s">
        <v>877</v>
      </c>
      <c r="C125" s="5" t="s">
        <v>424</v>
      </c>
      <c r="D125" s="5" t="s">
        <v>424</v>
      </c>
      <c r="E125" s="5" t="s">
        <v>424</v>
      </c>
      <c r="F125" s="5" t="s">
        <v>424</v>
      </c>
      <c r="G125" s="5" t="s">
        <v>424</v>
      </c>
      <c r="H125" s="3" t="s">
        <v>425</v>
      </c>
      <c r="I125" s="3" t="s">
        <v>94</v>
      </c>
      <c r="J125" s="44"/>
    </row>
    <row r="126" spans="1:10" customFormat="1" ht="30" x14ac:dyDescent="0.25">
      <c r="A126" s="38" t="s">
        <v>279</v>
      </c>
      <c r="B126" s="5" t="s">
        <v>878</v>
      </c>
      <c r="C126" s="5" t="s">
        <v>424</v>
      </c>
      <c r="D126" s="5" t="s">
        <v>424</v>
      </c>
      <c r="E126" s="5" t="s">
        <v>424</v>
      </c>
      <c r="F126" s="5" t="s">
        <v>424</v>
      </c>
      <c r="G126" s="5" t="s">
        <v>424</v>
      </c>
      <c r="H126" s="3" t="s">
        <v>425</v>
      </c>
      <c r="I126" s="3" t="s">
        <v>94</v>
      </c>
      <c r="J126" s="44"/>
    </row>
    <row r="127" spans="1:10" customFormat="1" ht="30" x14ac:dyDescent="0.25">
      <c r="A127" s="38" t="s">
        <v>280</v>
      </c>
      <c r="B127" s="5" t="s">
        <v>879</v>
      </c>
      <c r="C127" s="5" t="s">
        <v>424</v>
      </c>
      <c r="D127" s="5" t="s">
        <v>424</v>
      </c>
      <c r="E127" s="5" t="s">
        <v>424</v>
      </c>
      <c r="F127" s="5" t="s">
        <v>424</v>
      </c>
      <c r="G127" s="5" t="s">
        <v>424</v>
      </c>
      <c r="H127" s="3" t="s">
        <v>425</v>
      </c>
      <c r="I127" s="3" t="s">
        <v>94</v>
      </c>
      <c r="J127" s="44"/>
    </row>
    <row r="128" spans="1:10" customFormat="1" ht="30" x14ac:dyDescent="0.25">
      <c r="A128" s="38" t="s">
        <v>281</v>
      </c>
      <c r="B128" s="5" t="s">
        <v>880</v>
      </c>
      <c r="C128" s="5" t="s">
        <v>424</v>
      </c>
      <c r="D128" s="5" t="s">
        <v>424</v>
      </c>
      <c r="E128" s="5" t="s">
        <v>424</v>
      </c>
      <c r="F128" s="5" t="s">
        <v>424</v>
      </c>
      <c r="G128" s="5" t="s">
        <v>424</v>
      </c>
      <c r="H128" s="3" t="s">
        <v>425</v>
      </c>
      <c r="I128" s="3" t="s">
        <v>94</v>
      </c>
      <c r="J128" s="44"/>
    </row>
    <row r="129" spans="1:10" customFormat="1" x14ac:dyDescent="0.25">
      <c r="A129" s="38" t="s">
        <v>282</v>
      </c>
      <c r="B129" s="5" t="s">
        <v>881</v>
      </c>
      <c r="C129" s="5" t="s">
        <v>424</v>
      </c>
      <c r="D129" s="5" t="s">
        <v>424</v>
      </c>
      <c r="E129" s="5" t="s">
        <v>424</v>
      </c>
      <c r="F129" s="5" t="s">
        <v>424</v>
      </c>
      <c r="G129" s="5" t="s">
        <v>424</v>
      </c>
      <c r="H129" s="3" t="s">
        <v>425</v>
      </c>
      <c r="I129" s="3" t="s">
        <v>882</v>
      </c>
      <c r="J129" s="44"/>
    </row>
    <row r="130" spans="1:10" customFormat="1" ht="30" x14ac:dyDescent="0.25">
      <c r="A130" s="38" t="s">
        <v>283</v>
      </c>
      <c r="B130" s="5" t="s">
        <v>883</v>
      </c>
      <c r="C130" s="5" t="s">
        <v>424</v>
      </c>
      <c r="D130" s="5" t="s">
        <v>424</v>
      </c>
      <c r="E130" s="5" t="s">
        <v>424</v>
      </c>
      <c r="F130" s="5" t="s">
        <v>424</v>
      </c>
      <c r="G130" s="5" t="s">
        <v>424</v>
      </c>
      <c r="H130" s="3" t="s">
        <v>425</v>
      </c>
      <c r="I130" s="3" t="s">
        <v>94</v>
      </c>
      <c r="J130" s="44"/>
    </row>
    <row r="131" spans="1:10" customFormat="1" ht="60" x14ac:dyDescent="0.25">
      <c r="A131" s="56" t="s">
        <v>284</v>
      </c>
      <c r="B131" s="5" t="s">
        <v>884</v>
      </c>
      <c r="C131" s="5" t="s">
        <v>424</v>
      </c>
      <c r="D131" s="5" t="s">
        <v>424</v>
      </c>
      <c r="E131" s="5" t="s">
        <v>424</v>
      </c>
      <c r="F131" s="5" t="s">
        <v>424</v>
      </c>
      <c r="G131" s="5" t="s">
        <v>885</v>
      </c>
      <c r="H131" s="5" t="s">
        <v>425</v>
      </c>
      <c r="I131" s="6" t="s">
        <v>94</v>
      </c>
      <c r="J131" s="59" t="s">
        <v>683</v>
      </c>
    </row>
    <row r="132" spans="1:10" customFormat="1" x14ac:dyDescent="0.25">
      <c r="A132" s="43" t="s">
        <v>285</v>
      </c>
      <c r="B132" s="5" t="s">
        <v>494</v>
      </c>
      <c r="C132" s="5" t="s">
        <v>424</v>
      </c>
      <c r="D132" s="5" t="s">
        <v>424</v>
      </c>
      <c r="E132" s="5" t="s">
        <v>424</v>
      </c>
      <c r="F132" s="5" t="s">
        <v>424</v>
      </c>
      <c r="G132" s="5" t="s">
        <v>424</v>
      </c>
      <c r="H132" s="5" t="s">
        <v>425</v>
      </c>
      <c r="I132" s="5" t="s">
        <v>426</v>
      </c>
      <c r="J132" s="18"/>
    </row>
    <row r="133" spans="1:10" ht="75" x14ac:dyDescent="0.25">
      <c r="A133" s="43" t="s">
        <v>286</v>
      </c>
      <c r="B133" s="5" t="s">
        <v>744</v>
      </c>
      <c r="C133" s="5" t="s">
        <v>745</v>
      </c>
      <c r="D133" s="6" t="s">
        <v>424</v>
      </c>
      <c r="E133" s="5" t="s">
        <v>746</v>
      </c>
      <c r="F133" s="6" t="s">
        <v>424</v>
      </c>
      <c r="G133" s="6" t="s">
        <v>424</v>
      </c>
      <c r="H133" s="5" t="s">
        <v>434</v>
      </c>
      <c r="I133" s="5" t="s">
        <v>366</v>
      </c>
      <c r="J133" s="18"/>
    </row>
    <row r="134" spans="1:10" ht="409.5" x14ac:dyDescent="0.25">
      <c r="A134" s="39" t="s">
        <v>287</v>
      </c>
      <c r="B134" s="6" t="s">
        <v>611</v>
      </c>
      <c r="C134" s="6" t="s">
        <v>424</v>
      </c>
      <c r="D134" s="6" t="s">
        <v>612</v>
      </c>
      <c r="E134" s="6" t="s">
        <v>613</v>
      </c>
      <c r="F134" s="6" t="s">
        <v>614</v>
      </c>
      <c r="G134" s="6" t="s">
        <v>424</v>
      </c>
      <c r="H134" s="6" t="s">
        <v>425</v>
      </c>
      <c r="I134" s="6" t="s">
        <v>426</v>
      </c>
      <c r="J134" s="59" t="s">
        <v>510</v>
      </c>
    </row>
    <row r="135" spans="1:10" s="1" customFormat="1" ht="60" x14ac:dyDescent="0.25">
      <c r="A135" s="39" t="s">
        <v>288</v>
      </c>
      <c r="B135" s="6" t="s">
        <v>465</v>
      </c>
      <c r="C135" s="6" t="s">
        <v>424</v>
      </c>
      <c r="D135" s="6" t="s">
        <v>466</v>
      </c>
      <c r="E135" s="6" t="s">
        <v>424</v>
      </c>
      <c r="F135" s="6" t="s">
        <v>467</v>
      </c>
      <c r="G135" s="6" t="s">
        <v>424</v>
      </c>
      <c r="H135" s="6" t="s">
        <v>425</v>
      </c>
      <c r="I135" s="6" t="s">
        <v>426</v>
      </c>
      <c r="J135" s="59"/>
    </row>
    <row r="136" spans="1:10" s="1" customFormat="1" ht="180" x14ac:dyDescent="0.25">
      <c r="A136" s="39" t="s">
        <v>291</v>
      </c>
      <c r="B136" s="6" t="s">
        <v>608</v>
      </c>
      <c r="C136" s="5" t="s">
        <v>424</v>
      </c>
      <c r="D136" s="5" t="s">
        <v>609</v>
      </c>
      <c r="E136" s="5" t="s">
        <v>610</v>
      </c>
      <c r="F136" s="5" t="s">
        <v>424</v>
      </c>
      <c r="G136" s="5" t="s">
        <v>424</v>
      </c>
      <c r="H136" s="4" t="s">
        <v>425</v>
      </c>
      <c r="I136" s="4" t="s">
        <v>426</v>
      </c>
      <c r="J136" s="45"/>
    </row>
    <row r="137" spans="1:10" s="1" customFormat="1" ht="120" x14ac:dyDescent="0.25">
      <c r="A137" s="43" t="s">
        <v>292</v>
      </c>
      <c r="B137" s="5" t="s">
        <v>495</v>
      </c>
      <c r="C137" s="5" t="s">
        <v>424</v>
      </c>
      <c r="D137" s="5" t="s">
        <v>496</v>
      </c>
      <c r="E137" s="5" t="s">
        <v>424</v>
      </c>
      <c r="F137" s="5" t="s">
        <v>424</v>
      </c>
      <c r="G137" s="5" t="s">
        <v>424</v>
      </c>
      <c r="H137" s="5" t="s">
        <v>425</v>
      </c>
      <c r="I137" s="5" t="s">
        <v>442</v>
      </c>
      <c r="J137" s="18"/>
    </row>
    <row r="138" spans="1:10" s="1" customFormat="1" ht="75" x14ac:dyDescent="0.25">
      <c r="A138" s="56" t="s">
        <v>295</v>
      </c>
      <c r="B138" s="5" t="s">
        <v>886</v>
      </c>
      <c r="C138" s="5" t="s">
        <v>424</v>
      </c>
      <c r="D138" s="5" t="s">
        <v>424</v>
      </c>
      <c r="E138" s="5" t="s">
        <v>887</v>
      </c>
      <c r="F138" s="5" t="s">
        <v>888</v>
      </c>
      <c r="G138" s="5" t="s">
        <v>424</v>
      </c>
      <c r="H138" s="5" t="s">
        <v>425</v>
      </c>
      <c r="I138" s="6" t="s">
        <v>94</v>
      </c>
      <c r="J138" s="59" t="s">
        <v>683</v>
      </c>
    </row>
    <row r="139" spans="1:10" ht="30" x14ac:dyDescent="0.25">
      <c r="A139" s="38" t="s">
        <v>296</v>
      </c>
      <c r="B139" s="5" t="s">
        <v>889</v>
      </c>
      <c r="C139" s="5" t="s">
        <v>424</v>
      </c>
      <c r="D139" s="5" t="s">
        <v>448</v>
      </c>
      <c r="E139" s="5" t="s">
        <v>424</v>
      </c>
      <c r="F139" s="5" t="s">
        <v>424</v>
      </c>
      <c r="G139" s="5" t="s">
        <v>424</v>
      </c>
      <c r="H139" s="3" t="s">
        <v>425</v>
      </c>
      <c r="I139" s="3" t="s">
        <v>94</v>
      </c>
      <c r="J139" s="44"/>
    </row>
    <row r="140" spans="1:10" ht="30" x14ac:dyDescent="0.25">
      <c r="A140" s="38" t="s">
        <v>297</v>
      </c>
      <c r="B140" s="5" t="s">
        <v>890</v>
      </c>
      <c r="C140" s="5" t="s">
        <v>424</v>
      </c>
      <c r="D140" s="5" t="s">
        <v>448</v>
      </c>
      <c r="E140" s="5" t="s">
        <v>424</v>
      </c>
      <c r="F140" s="5" t="s">
        <v>424</v>
      </c>
      <c r="G140" s="5" t="s">
        <v>424</v>
      </c>
      <c r="H140" s="3" t="s">
        <v>425</v>
      </c>
      <c r="I140" s="3" t="s">
        <v>94</v>
      </c>
      <c r="J140" s="44"/>
    </row>
    <row r="141" spans="1:10" customFormat="1" ht="30" x14ac:dyDescent="0.25">
      <c r="A141" s="38" t="s">
        <v>298</v>
      </c>
      <c r="B141" s="5" t="s">
        <v>891</v>
      </c>
      <c r="C141" s="5" t="s">
        <v>448</v>
      </c>
      <c r="D141" s="5" t="s">
        <v>448</v>
      </c>
      <c r="E141" s="5" t="s">
        <v>448</v>
      </c>
      <c r="F141" s="5" t="s">
        <v>448</v>
      </c>
      <c r="G141" s="5" t="s">
        <v>448</v>
      </c>
      <c r="H141" s="3" t="s">
        <v>434</v>
      </c>
      <c r="I141" s="21" t="s">
        <v>683</v>
      </c>
      <c r="J141" s="44"/>
    </row>
    <row r="142" spans="1:10" ht="105" x14ac:dyDescent="0.25">
      <c r="A142" s="38" t="s">
        <v>299</v>
      </c>
      <c r="B142" s="5" t="s">
        <v>892</v>
      </c>
      <c r="C142" s="5" t="s">
        <v>893</v>
      </c>
      <c r="D142" s="5" t="s">
        <v>424</v>
      </c>
      <c r="E142" s="5" t="s">
        <v>894</v>
      </c>
      <c r="F142" s="5" t="s">
        <v>424</v>
      </c>
      <c r="G142" s="5" t="s">
        <v>424</v>
      </c>
      <c r="H142" s="3" t="s">
        <v>434</v>
      </c>
      <c r="I142" s="6" t="s">
        <v>683</v>
      </c>
      <c r="J142" s="44"/>
    </row>
    <row r="143" spans="1:10" ht="75" x14ac:dyDescent="0.25">
      <c r="A143" s="38" t="s">
        <v>300</v>
      </c>
      <c r="B143" s="5" t="s">
        <v>895</v>
      </c>
      <c r="C143" s="5" t="s">
        <v>896</v>
      </c>
      <c r="D143" s="5" t="s">
        <v>424</v>
      </c>
      <c r="E143" s="5" t="s">
        <v>424</v>
      </c>
      <c r="F143" s="5" t="s">
        <v>424</v>
      </c>
      <c r="G143" s="5" t="s">
        <v>897</v>
      </c>
      <c r="H143" s="3" t="s">
        <v>434</v>
      </c>
      <c r="I143" s="6" t="s">
        <v>683</v>
      </c>
      <c r="J143" s="44"/>
    </row>
    <row r="144" spans="1:10" ht="30" x14ac:dyDescent="0.25">
      <c r="A144" s="42" t="s">
        <v>301</v>
      </c>
      <c r="B144" s="17" t="s">
        <v>898</v>
      </c>
      <c r="C144" s="17" t="s">
        <v>899</v>
      </c>
      <c r="D144" s="17" t="s">
        <v>424</v>
      </c>
      <c r="E144" s="17" t="s">
        <v>424</v>
      </c>
      <c r="F144" s="17" t="s">
        <v>424</v>
      </c>
      <c r="G144" s="17" t="s">
        <v>424</v>
      </c>
      <c r="H144" s="16" t="s">
        <v>434</v>
      </c>
      <c r="I144" s="6" t="s">
        <v>683</v>
      </c>
      <c r="J144" s="49"/>
    </row>
    <row r="145" spans="1:10" ht="60" x14ac:dyDescent="0.25">
      <c r="A145" s="38" t="s">
        <v>302</v>
      </c>
      <c r="B145" s="5" t="s">
        <v>900</v>
      </c>
      <c r="C145" s="5" t="s">
        <v>424</v>
      </c>
      <c r="D145" s="5" t="s">
        <v>424</v>
      </c>
      <c r="E145" s="5" t="s">
        <v>424</v>
      </c>
      <c r="F145" s="5" t="s">
        <v>424</v>
      </c>
      <c r="G145" s="5" t="s">
        <v>424</v>
      </c>
      <c r="H145" s="3" t="s">
        <v>425</v>
      </c>
      <c r="I145" s="6" t="s">
        <v>683</v>
      </c>
      <c r="J145" s="44"/>
    </row>
    <row r="146" spans="1:10" ht="45" x14ac:dyDescent="0.25">
      <c r="A146" s="38" t="s">
        <v>303</v>
      </c>
      <c r="B146" s="5" t="s">
        <v>901</v>
      </c>
      <c r="C146" s="5" t="s">
        <v>902</v>
      </c>
      <c r="D146" s="5" t="s">
        <v>424</v>
      </c>
      <c r="E146" s="5" t="s">
        <v>424</v>
      </c>
      <c r="F146" s="5" t="s">
        <v>424</v>
      </c>
      <c r="G146" s="5" t="s">
        <v>424</v>
      </c>
      <c r="H146" s="3" t="s">
        <v>434</v>
      </c>
      <c r="I146" s="6" t="s">
        <v>683</v>
      </c>
      <c r="J146" s="44"/>
    </row>
    <row r="147" spans="1:10" ht="90" x14ac:dyDescent="0.25">
      <c r="A147" s="39" t="s">
        <v>304</v>
      </c>
      <c r="B147" s="6" t="s">
        <v>752</v>
      </c>
      <c r="C147" s="6" t="s">
        <v>424</v>
      </c>
      <c r="D147" s="6" t="s">
        <v>753</v>
      </c>
      <c r="E147" s="6" t="s">
        <v>424</v>
      </c>
      <c r="F147" s="6" t="s">
        <v>754</v>
      </c>
      <c r="G147" s="6" t="s">
        <v>755</v>
      </c>
      <c r="H147" s="6" t="s">
        <v>425</v>
      </c>
      <c r="I147" s="6" t="s">
        <v>366</v>
      </c>
      <c r="J147" s="59"/>
    </row>
    <row r="148" spans="1:10" ht="105" x14ac:dyDescent="0.25">
      <c r="A148" s="39" t="s">
        <v>305</v>
      </c>
      <c r="B148" s="6" t="s">
        <v>756</v>
      </c>
      <c r="C148" s="6" t="s">
        <v>424</v>
      </c>
      <c r="D148" s="6" t="s">
        <v>757</v>
      </c>
      <c r="E148" s="6" t="s">
        <v>424</v>
      </c>
      <c r="F148" s="6" t="s">
        <v>758</v>
      </c>
      <c r="G148" s="6" t="s">
        <v>755</v>
      </c>
      <c r="H148" s="6" t="s">
        <v>425</v>
      </c>
      <c r="I148" s="6" t="s">
        <v>366</v>
      </c>
      <c r="J148" s="59"/>
    </row>
    <row r="149" spans="1:10" s="1" customFormat="1" ht="90" x14ac:dyDescent="0.25">
      <c r="A149" s="39" t="s">
        <v>306</v>
      </c>
      <c r="B149" s="6" t="s">
        <v>759</v>
      </c>
      <c r="C149" s="6" t="s">
        <v>424</v>
      </c>
      <c r="D149" s="6" t="s">
        <v>760</v>
      </c>
      <c r="E149" s="6" t="s">
        <v>424</v>
      </c>
      <c r="F149" s="6" t="s">
        <v>424</v>
      </c>
      <c r="G149" s="6" t="s">
        <v>755</v>
      </c>
      <c r="H149" s="6" t="s">
        <v>425</v>
      </c>
      <c r="I149" s="6" t="s">
        <v>366</v>
      </c>
      <c r="J149" s="59"/>
    </row>
    <row r="150" spans="1:10" s="1" customFormat="1" ht="75" x14ac:dyDescent="0.25">
      <c r="A150" s="38" t="s">
        <v>307</v>
      </c>
      <c r="B150" s="5" t="s">
        <v>497</v>
      </c>
      <c r="C150" s="5" t="s">
        <v>498</v>
      </c>
      <c r="D150" s="5" t="s">
        <v>424</v>
      </c>
      <c r="E150" s="5" t="s">
        <v>424</v>
      </c>
      <c r="F150" s="5" t="s">
        <v>424</v>
      </c>
      <c r="G150" s="5" t="s">
        <v>424</v>
      </c>
      <c r="H150" s="3" t="s">
        <v>425</v>
      </c>
      <c r="I150" s="4" t="s">
        <v>426</v>
      </c>
      <c r="J150" s="44"/>
    </row>
    <row r="151" spans="1:10" s="1" customFormat="1" ht="75" x14ac:dyDescent="0.25">
      <c r="A151" s="38" t="s">
        <v>308</v>
      </c>
      <c r="B151" s="5" t="s">
        <v>499</v>
      </c>
      <c r="C151" s="5" t="s">
        <v>500</v>
      </c>
      <c r="D151" s="5" t="s">
        <v>424</v>
      </c>
      <c r="E151" s="5" t="s">
        <v>424</v>
      </c>
      <c r="F151" s="5" t="s">
        <v>424</v>
      </c>
      <c r="G151" s="5" t="s">
        <v>424</v>
      </c>
      <c r="H151" s="3" t="s">
        <v>425</v>
      </c>
      <c r="I151" s="4" t="s">
        <v>426</v>
      </c>
      <c r="J151" s="44"/>
    </row>
    <row r="152" spans="1:10" s="1" customFormat="1" ht="60" x14ac:dyDescent="0.25">
      <c r="A152" s="43" t="s">
        <v>309</v>
      </c>
      <c r="B152" s="5" t="s">
        <v>605</v>
      </c>
      <c r="C152" s="5" t="s">
        <v>424</v>
      </c>
      <c r="D152" s="5" t="s">
        <v>424</v>
      </c>
      <c r="E152" s="5" t="s">
        <v>606</v>
      </c>
      <c r="F152" s="5" t="s">
        <v>424</v>
      </c>
      <c r="G152" s="5" t="s">
        <v>424</v>
      </c>
      <c r="H152" s="5" t="s">
        <v>607</v>
      </c>
      <c r="I152" s="5" t="s">
        <v>426</v>
      </c>
      <c r="J152" s="18"/>
    </row>
    <row r="153" spans="1:10" s="1" customFormat="1" x14ac:dyDescent="0.25">
      <c r="A153" s="56" t="s">
        <v>309</v>
      </c>
      <c r="B153" s="6" t="s">
        <v>903</v>
      </c>
      <c r="C153" s="5" t="s">
        <v>424</v>
      </c>
      <c r="D153" s="5" t="s">
        <v>424</v>
      </c>
      <c r="E153" s="5" t="s">
        <v>424</v>
      </c>
      <c r="F153" s="5" t="s">
        <v>424</v>
      </c>
      <c r="G153" s="5" t="s">
        <v>904</v>
      </c>
      <c r="H153" s="6" t="s">
        <v>425</v>
      </c>
      <c r="I153" s="6" t="s">
        <v>607</v>
      </c>
      <c r="J153" s="59"/>
    </row>
    <row r="154" spans="1:10" x14ac:dyDescent="0.25">
      <c r="A154" s="57" t="s">
        <v>311</v>
      </c>
      <c r="B154" s="15" t="s">
        <v>448</v>
      </c>
      <c r="C154" s="15" t="s">
        <v>448</v>
      </c>
      <c r="D154" s="15" t="s">
        <v>448</v>
      </c>
      <c r="E154" s="15" t="s">
        <v>448</v>
      </c>
      <c r="F154" s="15" t="s">
        <v>448</v>
      </c>
      <c r="G154" s="15" t="s">
        <v>448</v>
      </c>
      <c r="H154" s="15" t="s">
        <v>425</v>
      </c>
      <c r="I154" s="12" t="s">
        <v>366</v>
      </c>
      <c r="J154" s="32"/>
    </row>
    <row r="155" spans="1:10" ht="105" x14ac:dyDescent="0.25">
      <c r="A155" s="39" t="s">
        <v>312</v>
      </c>
      <c r="B155" s="6" t="s">
        <v>590</v>
      </c>
      <c r="C155" s="6" t="s">
        <v>424</v>
      </c>
      <c r="D155" s="6" t="s">
        <v>591</v>
      </c>
      <c r="E155" s="6" t="s">
        <v>592</v>
      </c>
      <c r="F155" s="6" t="s">
        <v>424</v>
      </c>
      <c r="G155" s="6" t="s">
        <v>593</v>
      </c>
      <c r="H155" s="6" t="s">
        <v>425</v>
      </c>
      <c r="I155" s="6" t="s">
        <v>426</v>
      </c>
      <c r="J155" s="59"/>
    </row>
    <row r="156" spans="1:10" s="1" customFormat="1" ht="105" x14ac:dyDescent="0.25">
      <c r="A156" s="39" t="s">
        <v>313</v>
      </c>
      <c r="B156" s="6" t="s">
        <v>594</v>
      </c>
      <c r="C156" s="6" t="s">
        <v>424</v>
      </c>
      <c r="D156" s="6" t="s">
        <v>595</v>
      </c>
      <c r="E156" s="6" t="s">
        <v>592</v>
      </c>
      <c r="F156" s="6" t="s">
        <v>424</v>
      </c>
      <c r="G156" s="6" t="s">
        <v>596</v>
      </c>
      <c r="H156" s="6" t="s">
        <v>425</v>
      </c>
      <c r="I156" s="6" t="s">
        <v>426</v>
      </c>
      <c r="J156" s="59" t="s">
        <v>510</v>
      </c>
    </row>
    <row r="157" spans="1:10" x14ac:dyDescent="0.25">
      <c r="A157" s="43" t="s">
        <v>314</v>
      </c>
      <c r="B157" s="5" t="s">
        <v>633</v>
      </c>
      <c r="C157" s="5" t="s">
        <v>448</v>
      </c>
      <c r="D157" s="5" t="s">
        <v>448</v>
      </c>
      <c r="E157" s="5" t="s">
        <v>448</v>
      </c>
      <c r="F157" s="5" t="s">
        <v>448</v>
      </c>
      <c r="G157" s="5" t="s">
        <v>448</v>
      </c>
      <c r="H157" s="5" t="s">
        <v>425</v>
      </c>
      <c r="I157" s="5" t="s">
        <v>426</v>
      </c>
      <c r="J157" s="18"/>
    </row>
    <row r="158" spans="1:10" ht="165" x14ac:dyDescent="0.25">
      <c r="A158" s="38" t="s">
        <v>315</v>
      </c>
      <c r="B158" s="5" t="s">
        <v>501</v>
      </c>
      <c r="C158" s="5" t="s">
        <v>424</v>
      </c>
      <c r="D158" s="5" t="s">
        <v>440</v>
      </c>
      <c r="E158" s="5" t="s">
        <v>424</v>
      </c>
      <c r="F158" s="5" t="s">
        <v>424</v>
      </c>
      <c r="G158" s="5" t="s">
        <v>761</v>
      </c>
      <c r="H158" s="3" t="s">
        <v>425</v>
      </c>
      <c r="I158" s="3" t="s">
        <v>426</v>
      </c>
      <c r="J158" s="44"/>
    </row>
    <row r="159" spans="1:10" s="1" customFormat="1" ht="105" x14ac:dyDescent="0.25">
      <c r="A159" s="39" t="s">
        <v>316</v>
      </c>
      <c r="B159" s="6" t="s">
        <v>597</v>
      </c>
      <c r="C159" s="6" t="s">
        <v>424</v>
      </c>
      <c r="D159" s="6" t="s">
        <v>595</v>
      </c>
      <c r="E159" s="6" t="s">
        <v>592</v>
      </c>
      <c r="F159" s="6" t="s">
        <v>424</v>
      </c>
      <c r="G159" s="6" t="s">
        <v>593</v>
      </c>
      <c r="H159" s="6" t="s">
        <v>425</v>
      </c>
      <c r="I159" s="6" t="s">
        <v>426</v>
      </c>
      <c r="J159" s="59" t="s">
        <v>510</v>
      </c>
    </row>
    <row r="160" spans="1:10" ht="105" x14ac:dyDescent="0.25">
      <c r="A160" s="39" t="s">
        <v>317</v>
      </c>
      <c r="B160" s="5" t="s">
        <v>598</v>
      </c>
      <c r="C160" s="6" t="s">
        <v>424</v>
      </c>
      <c r="D160" s="6" t="s">
        <v>595</v>
      </c>
      <c r="E160" s="6" t="s">
        <v>592</v>
      </c>
      <c r="F160" s="6" t="s">
        <v>424</v>
      </c>
      <c r="G160" s="6" t="s">
        <v>593</v>
      </c>
      <c r="H160" s="6" t="s">
        <v>425</v>
      </c>
      <c r="I160" s="6" t="s">
        <v>426</v>
      </c>
      <c r="J160" s="59" t="s">
        <v>510</v>
      </c>
    </row>
    <row r="161" spans="1:10" ht="90" x14ac:dyDescent="0.25">
      <c r="A161" s="43" t="s">
        <v>318</v>
      </c>
      <c r="B161" s="5" t="s">
        <v>618</v>
      </c>
      <c r="C161" s="5" t="s">
        <v>424</v>
      </c>
      <c r="D161" s="5" t="s">
        <v>619</v>
      </c>
      <c r="E161" s="5" t="s">
        <v>620</v>
      </c>
      <c r="F161" s="5" t="s">
        <v>424</v>
      </c>
      <c r="G161" s="5" t="s">
        <v>424</v>
      </c>
      <c r="H161" s="5" t="s">
        <v>425</v>
      </c>
      <c r="I161" s="5" t="s">
        <v>426</v>
      </c>
      <c r="J161" s="18"/>
    </row>
    <row r="162" spans="1:10" ht="105" x14ac:dyDescent="0.25">
      <c r="A162" s="39" t="s">
        <v>319</v>
      </c>
      <c r="B162" s="6" t="s">
        <v>599</v>
      </c>
      <c r="C162" s="6" t="s">
        <v>424</v>
      </c>
      <c r="D162" s="6" t="s">
        <v>600</v>
      </c>
      <c r="E162" s="6" t="s">
        <v>592</v>
      </c>
      <c r="F162" s="6" t="s">
        <v>424</v>
      </c>
      <c r="G162" s="6" t="s">
        <v>601</v>
      </c>
      <c r="H162" s="6" t="s">
        <v>425</v>
      </c>
      <c r="I162" s="6" t="s">
        <v>426</v>
      </c>
      <c r="J162" s="59" t="s">
        <v>510</v>
      </c>
    </row>
    <row r="163" spans="1:10" x14ac:dyDescent="0.25">
      <c r="A163" s="43" t="s">
        <v>320</v>
      </c>
      <c r="B163" s="5" t="s">
        <v>503</v>
      </c>
      <c r="C163" s="5" t="s">
        <v>424</v>
      </c>
      <c r="D163" s="5" t="s">
        <v>448</v>
      </c>
      <c r="E163" s="5" t="s">
        <v>424</v>
      </c>
      <c r="F163" s="5" t="s">
        <v>424</v>
      </c>
      <c r="G163" s="5" t="s">
        <v>424</v>
      </c>
      <c r="H163" s="5" t="s">
        <v>425</v>
      </c>
      <c r="I163" s="5" t="s">
        <v>426</v>
      </c>
      <c r="J163" s="18"/>
    </row>
    <row r="164" spans="1:10" x14ac:dyDescent="0.25">
      <c r="A164" s="43" t="s">
        <v>321</v>
      </c>
      <c r="B164" s="5" t="s">
        <v>504</v>
      </c>
      <c r="C164" s="5" t="s">
        <v>424</v>
      </c>
      <c r="D164" s="5" t="s">
        <v>448</v>
      </c>
      <c r="E164" s="5" t="s">
        <v>424</v>
      </c>
      <c r="F164" s="5" t="s">
        <v>424</v>
      </c>
      <c r="G164" s="5" t="s">
        <v>424</v>
      </c>
      <c r="H164" s="5" t="s">
        <v>425</v>
      </c>
      <c r="I164" s="5" t="s">
        <v>442</v>
      </c>
      <c r="J164" s="18"/>
    </row>
    <row r="165" spans="1:10" ht="120" x14ac:dyDescent="0.25">
      <c r="A165" s="39" t="s">
        <v>322</v>
      </c>
      <c r="B165" s="6" t="s">
        <v>602</v>
      </c>
      <c r="C165" s="6" t="s">
        <v>424</v>
      </c>
      <c r="D165" s="6" t="s">
        <v>603</v>
      </c>
      <c r="E165" s="6" t="s">
        <v>592</v>
      </c>
      <c r="F165" s="6" t="s">
        <v>424</v>
      </c>
      <c r="G165" s="6" t="s">
        <v>604</v>
      </c>
      <c r="H165" s="6" t="s">
        <v>425</v>
      </c>
      <c r="I165" s="6" t="s">
        <v>426</v>
      </c>
      <c r="J165" s="59" t="s">
        <v>510</v>
      </c>
    </row>
    <row r="166" spans="1:10" ht="409.5" x14ac:dyDescent="0.25">
      <c r="A166" s="43" t="s">
        <v>323</v>
      </c>
      <c r="B166" s="5" t="s">
        <v>555</v>
      </c>
      <c r="C166" s="5" t="s">
        <v>424</v>
      </c>
      <c r="D166" s="5" t="s">
        <v>424</v>
      </c>
      <c r="E166" s="5" t="s">
        <v>556</v>
      </c>
      <c r="F166" s="5" t="s">
        <v>424</v>
      </c>
      <c r="G166" s="5" t="s">
        <v>424</v>
      </c>
      <c r="H166" s="5" t="s">
        <v>425</v>
      </c>
      <c r="I166" s="5" t="s">
        <v>426</v>
      </c>
      <c r="J166" s="18"/>
    </row>
    <row r="167" spans="1:10" ht="409.5" x14ac:dyDescent="0.25">
      <c r="A167" s="43" t="s">
        <v>324</v>
      </c>
      <c r="B167" s="5" t="s">
        <v>424</v>
      </c>
      <c r="C167" s="5" t="s">
        <v>424</v>
      </c>
      <c r="D167" s="5" t="s">
        <v>424</v>
      </c>
      <c r="E167" s="5" t="s">
        <v>554</v>
      </c>
      <c r="F167" s="5" t="s">
        <v>424</v>
      </c>
      <c r="G167" s="5" t="s">
        <v>424</v>
      </c>
      <c r="H167" s="5" t="s">
        <v>425</v>
      </c>
      <c r="I167" s="5" t="s">
        <v>426</v>
      </c>
      <c r="J167" s="18"/>
    </row>
    <row r="168" spans="1:10" ht="409.5" x14ac:dyDescent="0.25">
      <c r="A168" s="39" t="s">
        <v>325</v>
      </c>
      <c r="B168" s="6" t="s">
        <v>505</v>
      </c>
      <c r="C168" s="6" t="s">
        <v>424</v>
      </c>
      <c r="D168" s="6" t="s">
        <v>506</v>
      </c>
      <c r="E168" s="6" t="s">
        <v>762</v>
      </c>
      <c r="F168" s="6" t="s">
        <v>424</v>
      </c>
      <c r="G168" s="6" t="s">
        <v>763</v>
      </c>
      <c r="H168" s="6" t="s">
        <v>425</v>
      </c>
      <c r="I168" s="6" t="s">
        <v>426</v>
      </c>
      <c r="J168" s="59"/>
    </row>
    <row r="169" spans="1:10" s="1" customFormat="1" ht="30" x14ac:dyDescent="0.25">
      <c r="A169" s="43" t="s">
        <v>327</v>
      </c>
      <c r="B169" s="5" t="s">
        <v>508</v>
      </c>
      <c r="C169" s="5" t="s">
        <v>424</v>
      </c>
      <c r="D169" s="5" t="s">
        <v>448</v>
      </c>
      <c r="E169" s="5" t="s">
        <v>424</v>
      </c>
      <c r="F169" s="5" t="s">
        <v>424</v>
      </c>
      <c r="G169" s="5" t="s">
        <v>424</v>
      </c>
      <c r="H169" s="5" t="s">
        <v>425</v>
      </c>
      <c r="I169" s="6" t="s">
        <v>426</v>
      </c>
      <c r="J169" s="18"/>
    </row>
    <row r="170" spans="1:10" ht="30" x14ac:dyDescent="0.25">
      <c r="A170" s="43" t="s">
        <v>328</v>
      </c>
      <c r="B170" s="5" t="s">
        <v>509</v>
      </c>
      <c r="C170" s="5" t="s">
        <v>424</v>
      </c>
      <c r="D170" s="5" t="s">
        <v>448</v>
      </c>
      <c r="E170" s="5" t="s">
        <v>424</v>
      </c>
      <c r="F170" s="5" t="s">
        <v>424</v>
      </c>
      <c r="G170" s="5" t="s">
        <v>424</v>
      </c>
      <c r="H170" s="5" t="s">
        <v>425</v>
      </c>
      <c r="I170" s="6" t="s">
        <v>426</v>
      </c>
      <c r="J170" s="18"/>
    </row>
    <row r="171" spans="1:10" s="1" customFormat="1" ht="45" x14ac:dyDescent="0.25">
      <c r="A171" s="38" t="s">
        <v>329</v>
      </c>
      <c r="B171" s="5" t="s">
        <v>511</v>
      </c>
      <c r="C171" s="5" t="s">
        <v>424</v>
      </c>
      <c r="D171" s="5" t="s">
        <v>448</v>
      </c>
      <c r="E171" s="5" t="s">
        <v>424</v>
      </c>
      <c r="F171" s="5" t="s">
        <v>424</v>
      </c>
      <c r="G171" s="5" t="s">
        <v>424</v>
      </c>
      <c r="H171" s="3" t="s">
        <v>425</v>
      </c>
      <c r="I171" s="4" t="s">
        <v>426</v>
      </c>
      <c r="J171" s="44"/>
    </row>
    <row r="172" spans="1:10" s="1" customFormat="1" ht="45" x14ac:dyDescent="0.25">
      <c r="A172" s="38" t="s">
        <v>330</v>
      </c>
      <c r="B172" s="5" t="s">
        <v>512</v>
      </c>
      <c r="C172" s="5" t="s">
        <v>424</v>
      </c>
      <c r="D172" s="5" t="s">
        <v>448</v>
      </c>
      <c r="E172" s="5" t="s">
        <v>424</v>
      </c>
      <c r="F172" s="5" t="s">
        <v>424</v>
      </c>
      <c r="G172" s="5" t="s">
        <v>424</v>
      </c>
      <c r="H172" s="5" t="s">
        <v>513</v>
      </c>
      <c r="I172" s="4" t="s">
        <v>426</v>
      </c>
      <c r="J172" s="44"/>
    </row>
    <row r="173" spans="1:10" ht="30" x14ac:dyDescent="0.25">
      <c r="A173" s="43" t="s">
        <v>331</v>
      </c>
      <c r="B173" s="5" t="s">
        <v>514</v>
      </c>
      <c r="C173" s="5" t="s">
        <v>424</v>
      </c>
      <c r="D173" s="5" t="s">
        <v>448</v>
      </c>
      <c r="E173" s="5" t="s">
        <v>424</v>
      </c>
      <c r="F173" s="5" t="s">
        <v>424</v>
      </c>
      <c r="G173" s="5" t="s">
        <v>424</v>
      </c>
      <c r="H173" s="5" t="s">
        <v>425</v>
      </c>
      <c r="I173" s="6" t="s">
        <v>426</v>
      </c>
      <c r="J173" s="18"/>
    </row>
    <row r="174" spans="1:10" s="1" customFormat="1" ht="45" x14ac:dyDescent="0.25">
      <c r="A174" s="38" t="s">
        <v>332</v>
      </c>
      <c r="B174" s="5" t="s">
        <v>515</v>
      </c>
      <c r="C174" s="5" t="s">
        <v>424</v>
      </c>
      <c r="D174" s="5" t="s">
        <v>448</v>
      </c>
      <c r="E174" s="5" t="s">
        <v>424</v>
      </c>
      <c r="F174" s="5" t="s">
        <v>424</v>
      </c>
      <c r="G174" s="5" t="s">
        <v>424</v>
      </c>
      <c r="H174" s="3" t="s">
        <v>425</v>
      </c>
      <c r="I174" s="4" t="s">
        <v>426</v>
      </c>
      <c r="J174" s="44"/>
    </row>
    <row r="175" spans="1:10" s="1" customFormat="1" ht="45" x14ac:dyDescent="0.25">
      <c r="A175" s="38" t="s">
        <v>333</v>
      </c>
      <c r="B175" s="5" t="s">
        <v>516</v>
      </c>
      <c r="C175" s="5" t="s">
        <v>424</v>
      </c>
      <c r="D175" s="5" t="s">
        <v>448</v>
      </c>
      <c r="E175" s="5" t="s">
        <v>424</v>
      </c>
      <c r="F175" s="5" t="s">
        <v>424</v>
      </c>
      <c r="G175" s="5" t="s">
        <v>424</v>
      </c>
      <c r="H175" s="3" t="s">
        <v>425</v>
      </c>
      <c r="I175" s="4" t="s">
        <v>426</v>
      </c>
      <c r="J175" s="44"/>
    </row>
    <row r="176" spans="1:10" ht="30" x14ac:dyDescent="0.25">
      <c r="A176" s="43" t="s">
        <v>334</v>
      </c>
      <c r="B176" s="5" t="s">
        <v>517</v>
      </c>
      <c r="C176" s="5" t="s">
        <v>424</v>
      </c>
      <c r="D176" s="5" t="s">
        <v>448</v>
      </c>
      <c r="E176" s="5" t="s">
        <v>424</v>
      </c>
      <c r="F176" s="5" t="s">
        <v>424</v>
      </c>
      <c r="G176" s="5" t="s">
        <v>424</v>
      </c>
      <c r="H176" s="5" t="s">
        <v>425</v>
      </c>
      <c r="I176" s="6" t="s">
        <v>426</v>
      </c>
      <c r="J176" s="18"/>
    </row>
    <row r="177" spans="1:10" s="1" customFormat="1" ht="45" x14ac:dyDescent="0.25">
      <c r="A177" s="38" t="s">
        <v>335</v>
      </c>
      <c r="B177" s="5" t="s">
        <v>518</v>
      </c>
      <c r="C177" s="5" t="s">
        <v>424</v>
      </c>
      <c r="D177" s="5" t="s">
        <v>448</v>
      </c>
      <c r="E177" s="5" t="s">
        <v>424</v>
      </c>
      <c r="F177" s="5" t="s">
        <v>424</v>
      </c>
      <c r="G177" s="5" t="s">
        <v>424</v>
      </c>
      <c r="H177" s="3" t="s">
        <v>425</v>
      </c>
      <c r="I177" s="4" t="s">
        <v>426</v>
      </c>
      <c r="J177" s="44"/>
    </row>
    <row r="178" spans="1:10" s="1" customFormat="1" ht="45" x14ac:dyDescent="0.25">
      <c r="A178" s="38" t="s">
        <v>336</v>
      </c>
      <c r="B178" s="5" t="s">
        <v>519</v>
      </c>
      <c r="C178" s="5" t="s">
        <v>424</v>
      </c>
      <c r="D178" s="5" t="s">
        <v>448</v>
      </c>
      <c r="E178" s="5" t="s">
        <v>424</v>
      </c>
      <c r="F178" s="5" t="s">
        <v>424</v>
      </c>
      <c r="G178" s="5" t="s">
        <v>424</v>
      </c>
      <c r="H178" s="3" t="s">
        <v>425</v>
      </c>
      <c r="I178" s="4" t="s">
        <v>426</v>
      </c>
      <c r="J178" s="44"/>
    </row>
    <row r="179" spans="1:10" ht="30" x14ac:dyDescent="0.25">
      <c r="A179" s="43" t="s">
        <v>337</v>
      </c>
      <c r="B179" s="5" t="s">
        <v>520</v>
      </c>
      <c r="C179" s="5" t="s">
        <v>424</v>
      </c>
      <c r="D179" s="5" t="s">
        <v>448</v>
      </c>
      <c r="E179" s="5" t="s">
        <v>424</v>
      </c>
      <c r="F179" s="5" t="s">
        <v>424</v>
      </c>
      <c r="G179" s="5" t="s">
        <v>424</v>
      </c>
      <c r="H179" s="5" t="s">
        <v>425</v>
      </c>
      <c r="I179" s="6" t="s">
        <v>426</v>
      </c>
      <c r="J179" s="18"/>
    </row>
    <row r="180" spans="1:10" s="1" customFormat="1" ht="25.5" customHeight="1" x14ac:dyDescent="0.25">
      <c r="A180" s="38" t="s">
        <v>338</v>
      </c>
      <c r="B180" s="5" t="s">
        <v>521</v>
      </c>
      <c r="C180" s="5" t="s">
        <v>424</v>
      </c>
      <c r="D180" s="5" t="s">
        <v>448</v>
      </c>
      <c r="E180" s="5" t="s">
        <v>424</v>
      </c>
      <c r="F180" s="5" t="s">
        <v>424</v>
      </c>
      <c r="G180" s="5" t="s">
        <v>424</v>
      </c>
      <c r="H180" s="3" t="s">
        <v>425</v>
      </c>
      <c r="I180" s="4" t="s">
        <v>426</v>
      </c>
      <c r="J180" s="44"/>
    </row>
    <row r="181" spans="1:10" s="1" customFormat="1" ht="45" x14ac:dyDescent="0.25">
      <c r="A181" s="38" t="s">
        <v>339</v>
      </c>
      <c r="B181" s="5" t="s">
        <v>522</v>
      </c>
      <c r="C181" s="5" t="s">
        <v>424</v>
      </c>
      <c r="D181" s="5" t="s">
        <v>448</v>
      </c>
      <c r="E181" s="5" t="s">
        <v>424</v>
      </c>
      <c r="F181" s="5" t="s">
        <v>424</v>
      </c>
      <c r="G181" s="5" t="s">
        <v>424</v>
      </c>
      <c r="H181" s="3" t="s">
        <v>425</v>
      </c>
      <c r="I181" s="4" t="s">
        <v>426</v>
      </c>
      <c r="J181" s="44"/>
    </row>
    <row r="182" spans="1:10" ht="45" x14ac:dyDescent="0.25">
      <c r="A182" s="43" t="s">
        <v>340</v>
      </c>
      <c r="B182" s="5" t="s">
        <v>523</v>
      </c>
      <c r="C182" s="5" t="s">
        <v>424</v>
      </c>
      <c r="D182" s="5" t="s">
        <v>424</v>
      </c>
      <c r="E182" s="5" t="s">
        <v>424</v>
      </c>
      <c r="F182" s="5" t="s">
        <v>424</v>
      </c>
      <c r="G182" s="5" t="s">
        <v>524</v>
      </c>
      <c r="H182" s="5" t="s">
        <v>425</v>
      </c>
      <c r="I182" s="6" t="s">
        <v>426</v>
      </c>
      <c r="J182" s="18"/>
    </row>
    <row r="183" spans="1:10" s="1" customFormat="1" x14ac:dyDescent="0.25">
      <c r="A183" s="39" t="s">
        <v>341</v>
      </c>
      <c r="B183" s="6" t="s">
        <v>525</v>
      </c>
      <c r="C183" s="5" t="s">
        <v>424</v>
      </c>
      <c r="D183" s="5" t="s">
        <v>424</v>
      </c>
      <c r="E183" s="5" t="s">
        <v>424</v>
      </c>
      <c r="F183" s="5" t="s">
        <v>424</v>
      </c>
      <c r="G183" s="5" t="s">
        <v>424</v>
      </c>
      <c r="H183" s="4" t="s">
        <v>425</v>
      </c>
      <c r="I183" s="4" t="s">
        <v>426</v>
      </c>
      <c r="J183" s="45"/>
    </row>
    <row r="184" spans="1:10" x14ac:dyDescent="0.25">
      <c r="A184" s="43" t="s">
        <v>347</v>
      </c>
      <c r="B184" s="5" t="s">
        <v>526</v>
      </c>
      <c r="C184" s="5" t="s">
        <v>424</v>
      </c>
      <c r="D184" s="5" t="s">
        <v>424</v>
      </c>
      <c r="E184" s="5" t="s">
        <v>424</v>
      </c>
      <c r="F184" s="5" t="s">
        <v>424</v>
      </c>
      <c r="G184" s="18" t="s">
        <v>424</v>
      </c>
      <c r="H184" s="5" t="s">
        <v>425</v>
      </c>
      <c r="I184" s="6" t="s">
        <v>426</v>
      </c>
      <c r="J184" s="18"/>
    </row>
    <row r="185" spans="1:10" x14ac:dyDescent="0.25">
      <c r="A185" s="56" t="s">
        <v>348</v>
      </c>
      <c r="B185" s="5" t="s">
        <v>527</v>
      </c>
      <c r="C185" s="5" t="s">
        <v>424</v>
      </c>
      <c r="D185" s="5" t="s">
        <v>424</v>
      </c>
      <c r="E185" s="5" t="s">
        <v>424</v>
      </c>
      <c r="F185" s="5" t="s">
        <v>424</v>
      </c>
      <c r="G185" s="18" t="s">
        <v>424</v>
      </c>
      <c r="H185" s="6" t="s">
        <v>425</v>
      </c>
      <c r="I185" s="6" t="s">
        <v>426</v>
      </c>
      <c r="J185" s="59"/>
    </row>
    <row r="186" spans="1:10" x14ac:dyDescent="0.25">
      <c r="A186" s="56" t="s">
        <v>349</v>
      </c>
      <c r="B186" s="5" t="s">
        <v>528</v>
      </c>
      <c r="C186" s="5" t="s">
        <v>424</v>
      </c>
      <c r="D186" s="5" t="s">
        <v>424</v>
      </c>
      <c r="E186" s="5" t="s">
        <v>424</v>
      </c>
      <c r="F186" s="5" t="s">
        <v>424</v>
      </c>
      <c r="G186" s="18" t="s">
        <v>424</v>
      </c>
      <c r="H186" s="6" t="s">
        <v>425</v>
      </c>
      <c r="I186" s="6" t="s">
        <v>426</v>
      </c>
      <c r="J186" s="59"/>
    </row>
    <row r="187" spans="1:10" x14ac:dyDescent="0.25">
      <c r="A187" s="56" t="s">
        <v>350</v>
      </c>
      <c r="B187" s="5" t="s">
        <v>529</v>
      </c>
      <c r="C187" s="5" t="s">
        <v>424</v>
      </c>
      <c r="D187" s="5" t="s">
        <v>424</v>
      </c>
      <c r="E187" s="5" t="s">
        <v>424</v>
      </c>
      <c r="F187" s="5" t="s">
        <v>424</v>
      </c>
      <c r="G187" s="18" t="s">
        <v>424</v>
      </c>
      <c r="H187" s="6" t="s">
        <v>425</v>
      </c>
      <c r="I187" s="6" t="s">
        <v>426</v>
      </c>
      <c r="J187" s="59"/>
    </row>
    <row r="188" spans="1:10" ht="45" x14ac:dyDescent="0.25">
      <c r="A188" s="56" t="s">
        <v>351</v>
      </c>
      <c r="B188" s="5" t="s">
        <v>530</v>
      </c>
      <c r="C188" s="5" t="s">
        <v>424</v>
      </c>
      <c r="D188" s="5" t="s">
        <v>424</v>
      </c>
      <c r="E188" s="5" t="s">
        <v>424</v>
      </c>
      <c r="F188" s="5" t="s">
        <v>424</v>
      </c>
      <c r="G188" s="18" t="s">
        <v>531</v>
      </c>
      <c r="H188" s="6" t="s">
        <v>425</v>
      </c>
      <c r="I188" s="6" t="s">
        <v>426</v>
      </c>
      <c r="J188" s="59"/>
    </row>
    <row r="189" spans="1:10" ht="30" x14ac:dyDescent="0.25">
      <c r="A189" s="56" t="s">
        <v>352</v>
      </c>
      <c r="B189" s="5" t="s">
        <v>532</v>
      </c>
      <c r="C189" s="5" t="s">
        <v>424</v>
      </c>
      <c r="D189" s="5" t="s">
        <v>424</v>
      </c>
      <c r="E189" s="5" t="s">
        <v>424</v>
      </c>
      <c r="F189" s="5" t="s">
        <v>424</v>
      </c>
      <c r="G189" s="5" t="s">
        <v>533</v>
      </c>
      <c r="H189" s="6" t="s">
        <v>425</v>
      </c>
      <c r="I189" s="6" t="s">
        <v>426</v>
      </c>
      <c r="J189" s="59"/>
    </row>
    <row r="190" spans="1:10" ht="45" x14ac:dyDescent="0.25">
      <c r="A190" s="56" t="s">
        <v>353</v>
      </c>
      <c r="B190" s="5" t="s">
        <v>534</v>
      </c>
      <c r="C190" s="5" t="s">
        <v>424</v>
      </c>
      <c r="D190" s="5" t="s">
        <v>424</v>
      </c>
      <c r="E190" s="5" t="s">
        <v>424</v>
      </c>
      <c r="F190" s="5" t="s">
        <v>424</v>
      </c>
      <c r="G190" s="5" t="s">
        <v>535</v>
      </c>
      <c r="H190" s="6" t="s">
        <v>425</v>
      </c>
      <c r="I190" s="6" t="s">
        <v>426</v>
      </c>
      <c r="J190" s="59"/>
    </row>
    <row r="191" spans="1:10" x14ac:dyDescent="0.25">
      <c r="A191" s="56" t="s">
        <v>354</v>
      </c>
      <c r="B191" s="5" t="s">
        <v>536</v>
      </c>
      <c r="C191" s="5" t="s">
        <v>424</v>
      </c>
      <c r="D191" s="5" t="s">
        <v>424</v>
      </c>
      <c r="E191" s="5" t="s">
        <v>424</v>
      </c>
      <c r="F191" s="5" t="s">
        <v>424</v>
      </c>
      <c r="G191" s="5" t="s">
        <v>424</v>
      </c>
      <c r="H191" s="6" t="s">
        <v>425</v>
      </c>
      <c r="I191" s="6" t="s">
        <v>426</v>
      </c>
      <c r="J191" s="59"/>
    </row>
    <row r="192" spans="1:10" s="1" customFormat="1" ht="30" x14ac:dyDescent="0.25">
      <c r="A192" s="56" t="s">
        <v>355</v>
      </c>
      <c r="B192" s="5" t="s">
        <v>537</v>
      </c>
      <c r="C192" s="5" t="s">
        <v>424</v>
      </c>
      <c r="D192" s="5" t="s">
        <v>424</v>
      </c>
      <c r="E192" s="5" t="s">
        <v>424</v>
      </c>
      <c r="F192" s="5" t="s">
        <v>538</v>
      </c>
      <c r="G192" s="5" t="s">
        <v>424</v>
      </c>
      <c r="H192" s="6" t="s">
        <v>434</v>
      </c>
      <c r="I192" s="6" t="s">
        <v>426</v>
      </c>
      <c r="J192" s="59"/>
    </row>
    <row r="193" spans="1:10" s="1" customFormat="1" x14ac:dyDescent="0.25">
      <c r="A193" s="39" t="s">
        <v>356</v>
      </c>
      <c r="B193" s="5" t="s">
        <v>539</v>
      </c>
      <c r="C193" s="5" t="s">
        <v>424</v>
      </c>
      <c r="D193" s="5" t="s">
        <v>424</v>
      </c>
      <c r="E193" s="5" t="s">
        <v>424</v>
      </c>
      <c r="F193" s="5" t="s">
        <v>540</v>
      </c>
      <c r="G193" s="5" t="s">
        <v>424</v>
      </c>
      <c r="H193" s="4" t="s">
        <v>434</v>
      </c>
      <c r="I193" s="4" t="s">
        <v>426</v>
      </c>
      <c r="J193" s="45"/>
    </row>
    <row r="194" spans="1:10" s="1" customFormat="1" x14ac:dyDescent="0.25">
      <c r="A194" s="43" t="s">
        <v>357</v>
      </c>
      <c r="B194" s="5" t="s">
        <v>541</v>
      </c>
      <c r="C194" s="5" t="s">
        <v>424</v>
      </c>
      <c r="D194" s="5" t="s">
        <v>424</v>
      </c>
      <c r="E194" s="5" t="s">
        <v>424</v>
      </c>
      <c r="F194" s="5" t="s">
        <v>424</v>
      </c>
      <c r="G194" s="5" t="s">
        <v>424</v>
      </c>
      <c r="H194" s="5" t="s">
        <v>425</v>
      </c>
      <c r="I194" s="6" t="s">
        <v>426</v>
      </c>
      <c r="J194" s="18"/>
    </row>
    <row r="195" spans="1:10" s="1" customFormat="1" x14ac:dyDescent="0.25">
      <c r="A195" s="43" t="s">
        <v>358</v>
      </c>
      <c r="B195" s="5" t="s">
        <v>542</v>
      </c>
      <c r="C195" s="5" t="s">
        <v>424</v>
      </c>
      <c r="D195" s="5" t="s">
        <v>424</v>
      </c>
      <c r="E195" s="5" t="s">
        <v>424</v>
      </c>
      <c r="F195" s="5" t="s">
        <v>424</v>
      </c>
      <c r="G195" s="5" t="s">
        <v>424</v>
      </c>
      <c r="H195" s="5" t="s">
        <v>425</v>
      </c>
      <c r="I195" s="6" t="s">
        <v>426</v>
      </c>
      <c r="J195" s="18"/>
    </row>
    <row r="196" spans="1:10" s="1" customFormat="1" x14ac:dyDescent="0.25">
      <c r="A196" s="56" t="s">
        <v>359</v>
      </c>
      <c r="B196" s="5" t="s">
        <v>543</v>
      </c>
      <c r="C196" s="5" t="s">
        <v>424</v>
      </c>
      <c r="D196" s="5" t="s">
        <v>424</v>
      </c>
      <c r="E196" s="5" t="s">
        <v>424</v>
      </c>
      <c r="F196" s="5" t="s">
        <v>424</v>
      </c>
      <c r="G196" s="5" t="s">
        <v>424</v>
      </c>
      <c r="H196" s="6" t="s">
        <v>425</v>
      </c>
      <c r="I196" s="6" t="s">
        <v>426</v>
      </c>
      <c r="J196" s="59"/>
    </row>
    <row r="197" spans="1:10" x14ac:dyDescent="0.25">
      <c r="A197" s="43" t="s">
        <v>360</v>
      </c>
      <c r="B197" s="5" t="s">
        <v>544</v>
      </c>
      <c r="C197" s="5" t="s">
        <v>424</v>
      </c>
      <c r="D197" s="5" t="s">
        <v>424</v>
      </c>
      <c r="E197" s="5" t="s">
        <v>424</v>
      </c>
      <c r="F197" s="5" t="s">
        <v>424</v>
      </c>
      <c r="G197" s="5" t="s">
        <v>424</v>
      </c>
      <c r="H197" s="5" t="s">
        <v>425</v>
      </c>
      <c r="I197" s="6" t="s">
        <v>426</v>
      </c>
      <c r="J197" s="18"/>
    </row>
    <row r="198" spans="1:10" customFormat="1" ht="30" x14ac:dyDescent="0.25">
      <c r="A198" s="43" t="s">
        <v>361</v>
      </c>
      <c r="B198" s="5" t="s">
        <v>545</v>
      </c>
      <c r="C198" s="5" t="s">
        <v>424</v>
      </c>
      <c r="D198" s="5" t="s">
        <v>424</v>
      </c>
      <c r="E198" s="5" t="s">
        <v>424</v>
      </c>
      <c r="F198" s="5" t="s">
        <v>424</v>
      </c>
      <c r="G198" s="5" t="s">
        <v>546</v>
      </c>
      <c r="H198" s="5" t="s">
        <v>425</v>
      </c>
      <c r="I198" s="6" t="s">
        <v>426</v>
      </c>
      <c r="J198" s="18"/>
    </row>
    <row r="199" spans="1:10" customFormat="1" ht="30" x14ac:dyDescent="0.25">
      <c r="A199" s="56" t="s">
        <v>362</v>
      </c>
      <c r="B199" s="5" t="s">
        <v>905</v>
      </c>
      <c r="C199" s="5" t="s">
        <v>424</v>
      </c>
      <c r="D199" s="5" t="s">
        <v>424</v>
      </c>
      <c r="E199" s="5" t="s">
        <v>424</v>
      </c>
      <c r="F199" s="5" t="s">
        <v>424</v>
      </c>
      <c r="G199" s="5" t="s">
        <v>424</v>
      </c>
      <c r="H199" s="5" t="s">
        <v>425</v>
      </c>
      <c r="I199" s="6" t="s">
        <v>94</v>
      </c>
      <c r="J199" s="59" t="s">
        <v>683</v>
      </c>
    </row>
    <row r="200" spans="1:10" ht="60" x14ac:dyDescent="0.25">
      <c r="A200" s="38" t="s">
        <v>363</v>
      </c>
      <c r="B200" s="5" t="s">
        <v>906</v>
      </c>
      <c r="C200" s="5" t="s">
        <v>424</v>
      </c>
      <c r="D200" s="5" t="s">
        <v>424</v>
      </c>
      <c r="E200" s="5" t="s">
        <v>424</v>
      </c>
      <c r="F200" s="5" t="s">
        <v>424</v>
      </c>
      <c r="G200" s="5" t="s">
        <v>424</v>
      </c>
      <c r="H200" s="3" t="s">
        <v>425</v>
      </c>
      <c r="I200" s="3" t="s">
        <v>94</v>
      </c>
      <c r="J200" s="44"/>
    </row>
    <row r="201" spans="1:10" ht="30" x14ac:dyDescent="0.25">
      <c r="A201" s="38" t="s">
        <v>365</v>
      </c>
      <c r="B201" s="5" t="s">
        <v>907</v>
      </c>
      <c r="C201" s="5" t="s">
        <v>424</v>
      </c>
      <c r="D201" s="5" t="s">
        <v>424</v>
      </c>
      <c r="E201" s="5" t="s">
        <v>424</v>
      </c>
      <c r="F201" s="5" t="s">
        <v>424</v>
      </c>
      <c r="G201" s="18" t="s">
        <v>424</v>
      </c>
      <c r="H201" s="3" t="s">
        <v>425</v>
      </c>
      <c r="I201" s="3" t="s">
        <v>94</v>
      </c>
      <c r="J201" s="44"/>
    </row>
    <row r="202" spans="1:10" s="1" customFormat="1" ht="75" x14ac:dyDescent="0.25">
      <c r="A202" s="56" t="s">
        <v>366</v>
      </c>
      <c r="B202" s="5" t="s">
        <v>767</v>
      </c>
      <c r="C202" s="5" t="s">
        <v>424</v>
      </c>
      <c r="D202" s="5" t="s">
        <v>768</v>
      </c>
      <c r="E202" s="5" t="s">
        <v>424</v>
      </c>
      <c r="F202" s="5" t="s">
        <v>424</v>
      </c>
      <c r="G202" s="5"/>
      <c r="H202" s="5" t="s">
        <v>425</v>
      </c>
      <c r="I202" s="6" t="s">
        <v>366</v>
      </c>
      <c r="J202" s="59"/>
    </row>
    <row r="203" spans="1:10" customFormat="1" ht="75" x14ac:dyDescent="0.25">
      <c r="A203" s="56" t="s">
        <v>367</v>
      </c>
      <c r="B203" s="5" t="s">
        <v>767</v>
      </c>
      <c r="C203" s="5" t="s">
        <v>424</v>
      </c>
      <c r="D203" s="5" t="s">
        <v>768</v>
      </c>
      <c r="E203" s="5" t="s">
        <v>424</v>
      </c>
      <c r="F203" s="5" t="s">
        <v>424</v>
      </c>
      <c r="G203" s="5" t="s">
        <v>424</v>
      </c>
      <c r="H203" s="5" t="s">
        <v>425</v>
      </c>
      <c r="I203" s="6" t="s">
        <v>366</v>
      </c>
      <c r="J203" s="59"/>
    </row>
    <row r="204" spans="1:10" s="1" customFormat="1" ht="105" x14ac:dyDescent="0.25">
      <c r="A204" s="39" t="s">
        <v>368</v>
      </c>
      <c r="B204" s="6" t="s">
        <v>769</v>
      </c>
      <c r="C204" s="6" t="s">
        <v>770</v>
      </c>
      <c r="D204" s="6" t="s">
        <v>424</v>
      </c>
      <c r="E204" s="6" t="s">
        <v>424</v>
      </c>
      <c r="F204" s="6" t="s">
        <v>424</v>
      </c>
      <c r="G204" s="6" t="s">
        <v>771</v>
      </c>
      <c r="H204" s="6" t="s">
        <v>425</v>
      </c>
      <c r="I204" s="6" t="s">
        <v>366</v>
      </c>
      <c r="J204" s="59"/>
    </row>
    <row r="205" spans="1:10" customFormat="1" ht="60" x14ac:dyDescent="0.25">
      <c r="A205" s="38" t="s">
        <v>370</v>
      </c>
      <c r="B205" s="5" t="s">
        <v>547</v>
      </c>
      <c r="C205" s="5" t="s">
        <v>548</v>
      </c>
      <c r="D205" s="5" t="s">
        <v>424</v>
      </c>
      <c r="E205" s="5" t="s">
        <v>424</v>
      </c>
      <c r="F205" s="5" t="s">
        <v>424</v>
      </c>
      <c r="G205" s="5" t="s">
        <v>424</v>
      </c>
      <c r="H205" s="3" t="s">
        <v>425</v>
      </c>
      <c r="I205" s="4" t="s">
        <v>426</v>
      </c>
      <c r="J205" s="44"/>
    </row>
    <row r="206" spans="1:10" s="1" customFormat="1" ht="60" x14ac:dyDescent="0.25">
      <c r="A206" s="38" t="s">
        <v>371</v>
      </c>
      <c r="B206" s="5" t="s">
        <v>549</v>
      </c>
      <c r="C206" s="5" t="s">
        <v>550</v>
      </c>
      <c r="D206" s="5" t="s">
        <v>424</v>
      </c>
      <c r="E206" s="5" t="s">
        <v>424</v>
      </c>
      <c r="F206" s="5" t="s">
        <v>424</v>
      </c>
      <c r="G206" s="5" t="s">
        <v>424</v>
      </c>
      <c r="H206" s="3" t="s">
        <v>425</v>
      </c>
      <c r="I206" s="4" t="s">
        <v>426</v>
      </c>
      <c r="J206" s="44"/>
    </row>
    <row r="207" spans="1:10" s="1" customFormat="1" ht="45" x14ac:dyDescent="0.25">
      <c r="A207" s="38" t="s">
        <v>372</v>
      </c>
      <c r="B207" s="5" t="s">
        <v>551</v>
      </c>
      <c r="C207" s="5" t="s">
        <v>424</v>
      </c>
      <c r="D207" s="5" t="s">
        <v>424</v>
      </c>
      <c r="E207" s="5" t="s">
        <v>424</v>
      </c>
      <c r="F207" s="5" t="s">
        <v>424</v>
      </c>
      <c r="G207" s="5" t="s">
        <v>424</v>
      </c>
      <c r="H207" s="3" t="s">
        <v>425</v>
      </c>
      <c r="I207" s="3" t="s">
        <v>426</v>
      </c>
      <c r="J207" s="44"/>
    </row>
    <row r="208" spans="1:10" s="1" customFormat="1" ht="60" x14ac:dyDescent="0.25">
      <c r="A208" s="38" t="s">
        <v>373</v>
      </c>
      <c r="B208" s="5" t="s">
        <v>552</v>
      </c>
      <c r="C208" s="5" t="s">
        <v>424</v>
      </c>
      <c r="D208" s="5" t="s">
        <v>424</v>
      </c>
      <c r="E208" s="5" t="s">
        <v>424</v>
      </c>
      <c r="F208" s="5" t="s">
        <v>424</v>
      </c>
      <c r="G208" s="5" t="s">
        <v>553</v>
      </c>
      <c r="H208" s="3" t="s">
        <v>425</v>
      </c>
      <c r="I208" s="4" t="s">
        <v>426</v>
      </c>
      <c r="J208" s="44"/>
    </row>
    <row r="209" spans="1:10" s="1" customFormat="1" ht="45" x14ac:dyDescent="0.25">
      <c r="A209" s="38" t="s">
        <v>381</v>
      </c>
      <c r="B209" s="5" t="s">
        <v>551</v>
      </c>
      <c r="C209" s="5" t="s">
        <v>424</v>
      </c>
      <c r="D209" s="5" t="s">
        <v>424</v>
      </c>
      <c r="E209" s="5" t="s">
        <v>424</v>
      </c>
      <c r="F209" s="5" t="s">
        <v>424</v>
      </c>
      <c r="G209" s="5" t="s">
        <v>424</v>
      </c>
      <c r="H209" s="5" t="s">
        <v>425</v>
      </c>
      <c r="I209" s="3" t="s">
        <v>426</v>
      </c>
      <c r="J209" s="44"/>
    </row>
    <row r="210" spans="1:10" s="1" customFormat="1" ht="60" x14ac:dyDescent="0.25">
      <c r="A210" s="38" t="s">
        <v>382</v>
      </c>
      <c r="B210" s="5" t="s">
        <v>552</v>
      </c>
      <c r="C210" s="5" t="s">
        <v>424</v>
      </c>
      <c r="D210" s="5" t="s">
        <v>424</v>
      </c>
      <c r="E210" s="5" t="s">
        <v>424</v>
      </c>
      <c r="F210" s="5" t="s">
        <v>424</v>
      </c>
      <c r="G210" s="5" t="s">
        <v>553</v>
      </c>
      <c r="H210" s="3" t="s">
        <v>425</v>
      </c>
      <c r="I210" s="4" t="s">
        <v>426</v>
      </c>
      <c r="J210" s="44"/>
    </row>
    <row r="211" spans="1:10" s="1" customFormat="1" ht="45" x14ac:dyDescent="0.25">
      <c r="A211" s="38" t="s">
        <v>402</v>
      </c>
      <c r="B211" s="5" t="s">
        <v>551</v>
      </c>
      <c r="C211" s="5" t="s">
        <v>424</v>
      </c>
      <c r="D211" s="5" t="s">
        <v>424</v>
      </c>
      <c r="E211" s="5" t="s">
        <v>424</v>
      </c>
      <c r="F211" s="5" t="s">
        <v>424</v>
      </c>
      <c r="G211" s="5" t="s">
        <v>424</v>
      </c>
      <c r="H211" s="3" t="s">
        <v>425</v>
      </c>
      <c r="I211" s="3" t="s">
        <v>426</v>
      </c>
      <c r="J211" s="44"/>
    </row>
    <row r="212" spans="1:10" s="1" customFormat="1" ht="60" x14ac:dyDescent="0.25">
      <c r="A212" s="38" t="s">
        <v>403</v>
      </c>
      <c r="B212" s="5" t="s">
        <v>552</v>
      </c>
      <c r="C212" s="5" t="s">
        <v>424</v>
      </c>
      <c r="D212" s="5" t="s">
        <v>424</v>
      </c>
      <c r="E212" s="5" t="s">
        <v>424</v>
      </c>
      <c r="F212" s="5" t="s">
        <v>424</v>
      </c>
      <c r="G212" s="5" t="s">
        <v>553</v>
      </c>
      <c r="H212" s="3" t="s">
        <v>425</v>
      </c>
      <c r="I212" s="4" t="s">
        <v>426</v>
      </c>
      <c r="J212" s="44"/>
    </row>
    <row r="213" spans="1:10" s="1" customFormat="1" ht="45" x14ac:dyDescent="0.25">
      <c r="A213" s="38" t="s">
        <v>404</v>
      </c>
      <c r="B213" s="5" t="s">
        <v>551</v>
      </c>
      <c r="C213" s="5" t="s">
        <v>424</v>
      </c>
      <c r="D213" s="5" t="s">
        <v>424</v>
      </c>
      <c r="E213" s="5" t="s">
        <v>424</v>
      </c>
      <c r="F213" s="5" t="s">
        <v>424</v>
      </c>
      <c r="G213" s="5" t="s">
        <v>424</v>
      </c>
      <c r="H213" s="3" t="s">
        <v>425</v>
      </c>
      <c r="I213" s="3" t="s">
        <v>426</v>
      </c>
      <c r="J213" s="44"/>
    </row>
    <row r="214" spans="1:10" s="1" customFormat="1" ht="60" x14ac:dyDescent="0.25">
      <c r="A214" s="38" t="s">
        <v>405</v>
      </c>
      <c r="B214" s="5" t="s">
        <v>552</v>
      </c>
      <c r="C214" s="5" t="s">
        <v>424</v>
      </c>
      <c r="D214" s="5" t="s">
        <v>424</v>
      </c>
      <c r="E214" s="5" t="s">
        <v>424</v>
      </c>
      <c r="F214" s="5" t="s">
        <v>424</v>
      </c>
      <c r="G214" s="5" t="s">
        <v>553</v>
      </c>
      <c r="H214" s="3" t="s">
        <v>425</v>
      </c>
      <c r="I214" s="4" t="s">
        <v>426</v>
      </c>
      <c r="J214" s="44"/>
    </row>
    <row r="215" spans="1:10" s="1" customFormat="1" ht="90" x14ac:dyDescent="0.25">
      <c r="A215" s="43" t="s">
        <v>406</v>
      </c>
      <c r="B215" s="5" t="s">
        <v>772</v>
      </c>
      <c r="C215" s="5" t="s">
        <v>424</v>
      </c>
      <c r="D215" s="5" t="s">
        <v>424</v>
      </c>
      <c r="E215" s="5" t="s">
        <v>424</v>
      </c>
      <c r="F215" s="5" t="s">
        <v>424</v>
      </c>
      <c r="G215" s="5" t="s">
        <v>773</v>
      </c>
      <c r="H215" s="5" t="s">
        <v>425</v>
      </c>
      <c r="I215" s="6" t="s">
        <v>426</v>
      </c>
      <c r="J215" s="18"/>
    </row>
    <row r="216" spans="1:10" s="1" customFormat="1" ht="30" x14ac:dyDescent="0.25">
      <c r="A216" s="38" t="s">
        <v>407</v>
      </c>
      <c r="B216" s="5" t="s">
        <v>908</v>
      </c>
      <c r="C216" s="5" t="s">
        <v>424</v>
      </c>
      <c r="D216" s="5" t="s">
        <v>424</v>
      </c>
      <c r="E216" s="5" t="s">
        <v>424</v>
      </c>
      <c r="F216" s="5" t="s">
        <v>424</v>
      </c>
      <c r="G216" s="5" t="s">
        <v>424</v>
      </c>
      <c r="H216" s="3" t="s">
        <v>425</v>
      </c>
      <c r="I216" s="3" t="s">
        <v>94</v>
      </c>
      <c r="J216" s="3"/>
    </row>
    <row r="217" spans="1:10" customFormat="1" ht="105" x14ac:dyDescent="0.25">
      <c r="A217" s="56" t="s">
        <v>408</v>
      </c>
      <c r="B217" s="5" t="s">
        <v>572</v>
      </c>
      <c r="C217" s="5" t="s">
        <v>573</v>
      </c>
      <c r="D217" s="5" t="s">
        <v>424</v>
      </c>
      <c r="E217" s="5" t="s">
        <v>574</v>
      </c>
      <c r="F217" s="5" t="s">
        <v>575</v>
      </c>
      <c r="G217" s="5" t="s">
        <v>424</v>
      </c>
      <c r="H217" s="6" t="s">
        <v>434</v>
      </c>
      <c r="I217" s="6" t="s">
        <v>426</v>
      </c>
      <c r="J217" s="59"/>
    </row>
    <row r="218" spans="1:10" customFormat="1" ht="60" x14ac:dyDescent="0.25">
      <c r="A218" s="56" t="s">
        <v>414</v>
      </c>
      <c r="B218" s="5" t="s">
        <v>909</v>
      </c>
      <c r="C218" s="5" t="s">
        <v>424</v>
      </c>
      <c r="D218" s="5" t="s">
        <v>910</v>
      </c>
      <c r="E218" s="5" t="s">
        <v>424</v>
      </c>
      <c r="F218" s="5" t="s">
        <v>911</v>
      </c>
      <c r="G218" s="5" t="s">
        <v>424</v>
      </c>
      <c r="H218" s="5" t="s">
        <v>425</v>
      </c>
      <c r="I218" s="6" t="s">
        <v>94</v>
      </c>
      <c r="J218" s="59"/>
    </row>
    <row r="219" spans="1:10" customFormat="1" ht="30" x14ac:dyDescent="0.25">
      <c r="A219" s="68" t="s">
        <v>415</v>
      </c>
      <c r="B219" s="54" t="s">
        <v>912</v>
      </c>
      <c r="C219" s="54" t="s">
        <v>424</v>
      </c>
      <c r="D219" s="54" t="s">
        <v>424</v>
      </c>
      <c r="E219" s="54" t="s">
        <v>424</v>
      </c>
      <c r="F219" s="54" t="s">
        <v>424</v>
      </c>
      <c r="G219" s="54" t="s">
        <v>424</v>
      </c>
      <c r="H219" s="54" t="s">
        <v>425</v>
      </c>
      <c r="I219" s="6" t="s">
        <v>94</v>
      </c>
      <c r="J219" s="69" t="s">
        <v>683</v>
      </c>
    </row>
    <row r="222" spans="1:10" ht="90" x14ac:dyDescent="0.25">
      <c r="A222" s="2" t="s">
        <v>913</v>
      </c>
    </row>
    <row r="224" spans="1:10" ht="30" x14ac:dyDescent="0.25">
      <c r="A224" s="2" t="s">
        <v>914</v>
      </c>
    </row>
  </sheetData>
  <sortState xmlns:xlrd2="http://schemas.microsoft.com/office/spreadsheetml/2017/richdata2" ref="A5:J188">
    <sortCondition descending="1" ref="H5:H188"/>
    <sortCondition ref="A5:A188"/>
  </sortState>
  <pageMargins left="0.7" right="0.7" top="0.75" bottom="0.75" header="0.3" footer="0.3"/>
  <pageSetup orientation="portrait" horizontalDpi="1200" verticalDpi="1200" r:id="rId1"/>
  <tableParts count="1">
    <tablePart r:id="rId2"/>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17"/>
  <sheetViews>
    <sheetView zoomScale="85" zoomScaleNormal="85" workbookViewId="0">
      <pane ySplit="1" topLeftCell="A2" activePane="bottomLeft" state="frozen"/>
      <selection pane="bottomLeft" activeCell="A2" sqref="A2"/>
    </sheetView>
  </sheetViews>
  <sheetFormatPr defaultRowHeight="15" x14ac:dyDescent="0.25"/>
  <cols>
    <col min="1" max="1" width="44.42578125" bestFit="1" customWidth="1"/>
    <col min="2" max="2" width="48.7109375" style="2" customWidth="1"/>
    <col min="3" max="3" width="26.85546875" style="2" customWidth="1"/>
    <col min="4" max="4" width="40.140625" style="2" customWidth="1"/>
    <col min="5" max="5" width="31.5703125" style="2" customWidth="1"/>
    <col min="6" max="6" width="25.140625" style="2" customWidth="1"/>
    <col min="7" max="7" width="38.85546875" style="2" customWidth="1"/>
    <col min="8" max="8" width="24.5703125" customWidth="1"/>
    <col min="9" max="9" width="14.42578125" customWidth="1"/>
    <col min="10" max="10" width="20" customWidth="1"/>
  </cols>
  <sheetData>
    <row r="1" spans="1:10" s="2" customFormat="1" ht="15.75" x14ac:dyDescent="0.25">
      <c r="A1" s="65" t="s">
        <v>8</v>
      </c>
      <c r="B1" s="66" t="s">
        <v>14</v>
      </c>
      <c r="C1" s="66" t="s">
        <v>15</v>
      </c>
      <c r="D1" s="66" t="s">
        <v>16</v>
      </c>
      <c r="E1" s="66" t="s">
        <v>17</v>
      </c>
      <c r="F1" s="66" t="s">
        <v>18</v>
      </c>
      <c r="G1" s="66" t="s">
        <v>419</v>
      </c>
      <c r="H1" s="66" t="s">
        <v>420</v>
      </c>
      <c r="I1" s="66" t="s">
        <v>421</v>
      </c>
      <c r="J1" s="67" t="s">
        <v>422</v>
      </c>
    </row>
    <row r="2" spans="1:10" ht="60" x14ac:dyDescent="0.25">
      <c r="A2" s="38" t="s">
        <v>26</v>
      </c>
      <c r="B2" s="5" t="s">
        <v>915</v>
      </c>
      <c r="C2" s="5" t="s">
        <v>424</v>
      </c>
      <c r="D2" s="5" t="s">
        <v>424</v>
      </c>
      <c r="E2" s="5" t="s">
        <v>640</v>
      </c>
      <c r="F2" s="5" t="s">
        <v>424</v>
      </c>
      <c r="G2" s="5" t="s">
        <v>424</v>
      </c>
      <c r="H2" s="3" t="s">
        <v>425</v>
      </c>
      <c r="I2" s="3" t="s">
        <v>366</v>
      </c>
      <c r="J2" s="44"/>
    </row>
    <row r="3" spans="1:10" ht="75" x14ac:dyDescent="0.25">
      <c r="A3" s="38" t="s">
        <v>27</v>
      </c>
      <c r="B3" s="5" t="s">
        <v>638</v>
      </c>
      <c r="C3" s="5" t="s">
        <v>424</v>
      </c>
      <c r="D3" s="5" t="s">
        <v>639</v>
      </c>
      <c r="E3" s="5" t="s">
        <v>640</v>
      </c>
      <c r="F3" s="5" t="s">
        <v>424</v>
      </c>
      <c r="G3" s="5" t="s">
        <v>424</v>
      </c>
      <c r="H3" s="3" t="s">
        <v>425</v>
      </c>
      <c r="I3" s="3" t="s">
        <v>366</v>
      </c>
      <c r="J3" s="44"/>
    </row>
    <row r="4" spans="1:10" s="1" customFormat="1" ht="90" x14ac:dyDescent="0.25">
      <c r="A4" s="39" t="s">
        <v>29</v>
      </c>
      <c r="B4" s="6" t="s">
        <v>641</v>
      </c>
      <c r="C4" s="6" t="s">
        <v>424</v>
      </c>
      <c r="D4" s="6" t="s">
        <v>642</v>
      </c>
      <c r="E4" s="6" t="s">
        <v>643</v>
      </c>
      <c r="F4" s="6" t="s">
        <v>424</v>
      </c>
      <c r="G4" s="6" t="s">
        <v>424</v>
      </c>
      <c r="H4" s="6" t="s">
        <v>425</v>
      </c>
      <c r="I4" s="6" t="s">
        <v>366</v>
      </c>
      <c r="J4" s="59"/>
    </row>
    <row r="5" spans="1:10" x14ac:dyDescent="0.25">
      <c r="A5" s="39" t="s">
        <v>30</v>
      </c>
      <c r="B5" s="5" t="s">
        <v>448</v>
      </c>
      <c r="C5" s="5" t="s">
        <v>448</v>
      </c>
      <c r="D5" s="5" t="s">
        <v>448</v>
      </c>
      <c r="E5" s="5" t="s">
        <v>448</v>
      </c>
      <c r="F5" s="5" t="s">
        <v>448</v>
      </c>
      <c r="G5" s="5" t="s">
        <v>424</v>
      </c>
      <c r="H5" s="6" t="s">
        <v>434</v>
      </c>
      <c r="I5" s="6" t="s">
        <v>426</v>
      </c>
      <c r="J5" s="45" t="s">
        <v>916</v>
      </c>
    </row>
    <row r="6" spans="1:10" x14ac:dyDescent="0.25">
      <c r="A6" s="39" t="s">
        <v>33</v>
      </c>
      <c r="B6" s="5" t="s">
        <v>448</v>
      </c>
      <c r="C6" s="5" t="s">
        <v>448</v>
      </c>
      <c r="D6" s="5" t="s">
        <v>448</v>
      </c>
      <c r="E6" s="5" t="s">
        <v>448</v>
      </c>
      <c r="F6" s="5" t="s">
        <v>448</v>
      </c>
      <c r="G6" s="5" t="s">
        <v>424</v>
      </c>
      <c r="H6" s="6" t="s">
        <v>434</v>
      </c>
      <c r="I6" s="6" t="s">
        <v>426</v>
      </c>
      <c r="J6" s="45" t="s">
        <v>917</v>
      </c>
    </row>
    <row r="7" spans="1:10" x14ac:dyDescent="0.25">
      <c r="A7" s="39" t="s">
        <v>34</v>
      </c>
      <c r="B7" s="5" t="s">
        <v>448</v>
      </c>
      <c r="C7" s="5" t="s">
        <v>448</v>
      </c>
      <c r="D7" s="5" t="s">
        <v>448</v>
      </c>
      <c r="E7" s="5" t="s">
        <v>448</v>
      </c>
      <c r="F7" s="5" t="s">
        <v>448</v>
      </c>
      <c r="G7" s="5" t="s">
        <v>424</v>
      </c>
      <c r="H7" s="6" t="s">
        <v>434</v>
      </c>
      <c r="I7" s="6" t="s">
        <v>426</v>
      </c>
      <c r="J7" s="45" t="s">
        <v>916</v>
      </c>
    </row>
    <row r="8" spans="1:10" x14ac:dyDescent="0.25">
      <c r="A8" s="39" t="s">
        <v>35</v>
      </c>
      <c r="B8" s="5" t="s">
        <v>448</v>
      </c>
      <c r="C8" s="5" t="s">
        <v>448</v>
      </c>
      <c r="D8" s="5" t="s">
        <v>448</v>
      </c>
      <c r="E8" s="5" t="s">
        <v>448</v>
      </c>
      <c r="F8" s="5" t="s">
        <v>448</v>
      </c>
      <c r="G8" s="5" t="s">
        <v>424</v>
      </c>
      <c r="H8" s="6" t="s">
        <v>434</v>
      </c>
      <c r="I8" s="6" t="s">
        <v>426</v>
      </c>
      <c r="J8" s="45" t="s">
        <v>916</v>
      </c>
    </row>
    <row r="9" spans="1:10" s="2" customFormat="1" ht="45" x14ac:dyDescent="0.25">
      <c r="A9" s="56" t="s">
        <v>41</v>
      </c>
      <c r="B9" s="5" t="s">
        <v>775</v>
      </c>
      <c r="C9" s="5" t="s">
        <v>424</v>
      </c>
      <c r="D9" s="5" t="s">
        <v>776</v>
      </c>
      <c r="E9" s="5" t="s">
        <v>424</v>
      </c>
      <c r="F9" s="5" t="s">
        <v>424</v>
      </c>
      <c r="G9" s="5" t="s">
        <v>777</v>
      </c>
      <c r="H9" s="6" t="s">
        <v>425</v>
      </c>
      <c r="I9" s="6" t="s">
        <v>94</v>
      </c>
      <c r="J9" s="59"/>
    </row>
    <row r="10" spans="1:10" s="2" customFormat="1" ht="75" x14ac:dyDescent="0.25">
      <c r="A10" s="56" t="s">
        <v>62</v>
      </c>
      <c r="B10" s="6" t="s">
        <v>918</v>
      </c>
      <c r="C10" s="5" t="s">
        <v>448</v>
      </c>
      <c r="D10" s="5" t="s">
        <v>448</v>
      </c>
      <c r="E10" s="5" t="s">
        <v>448</v>
      </c>
      <c r="F10" s="5" t="s">
        <v>448</v>
      </c>
      <c r="G10" s="5" t="s">
        <v>448</v>
      </c>
      <c r="H10" s="5" t="s">
        <v>425</v>
      </c>
      <c r="I10" s="6" t="s">
        <v>919</v>
      </c>
      <c r="J10" s="18"/>
    </row>
    <row r="11" spans="1:10" s="2" customFormat="1" ht="30" x14ac:dyDescent="0.25">
      <c r="A11" s="56" t="s">
        <v>63</v>
      </c>
      <c r="B11" s="6" t="s">
        <v>920</v>
      </c>
      <c r="C11" s="5" t="s">
        <v>448</v>
      </c>
      <c r="D11" s="5" t="s">
        <v>448</v>
      </c>
      <c r="E11" s="5" t="s">
        <v>448</v>
      </c>
      <c r="F11" s="5" t="s">
        <v>448</v>
      </c>
      <c r="G11" s="5" t="s">
        <v>448</v>
      </c>
      <c r="H11" s="5" t="s">
        <v>434</v>
      </c>
      <c r="I11" s="6" t="s">
        <v>919</v>
      </c>
      <c r="J11" s="18"/>
    </row>
    <row r="12" spans="1:10" s="2" customFormat="1" ht="90" x14ac:dyDescent="0.25">
      <c r="A12" s="56" t="s">
        <v>64</v>
      </c>
      <c r="B12" s="5" t="s">
        <v>778</v>
      </c>
      <c r="C12" s="5" t="s">
        <v>424</v>
      </c>
      <c r="D12" s="5" t="s">
        <v>779</v>
      </c>
      <c r="E12" s="5" t="s">
        <v>424</v>
      </c>
      <c r="F12" s="5" t="s">
        <v>424</v>
      </c>
      <c r="G12" s="5" t="s">
        <v>780</v>
      </c>
      <c r="H12" s="5" t="s">
        <v>425</v>
      </c>
      <c r="I12" s="6" t="s">
        <v>94</v>
      </c>
      <c r="J12" s="59" t="s">
        <v>683</v>
      </c>
    </row>
    <row r="13" spans="1:10" s="2" customFormat="1" ht="165" x14ac:dyDescent="0.25">
      <c r="A13" s="56" t="s">
        <v>65</v>
      </c>
      <c r="B13" s="5" t="s">
        <v>781</v>
      </c>
      <c r="C13" s="5" t="s">
        <v>424</v>
      </c>
      <c r="D13" s="5" t="s">
        <v>782</v>
      </c>
      <c r="E13" s="5" t="s">
        <v>424</v>
      </c>
      <c r="F13" s="5" t="s">
        <v>424</v>
      </c>
      <c r="G13" s="5" t="s">
        <v>783</v>
      </c>
      <c r="H13" s="5" t="s">
        <v>425</v>
      </c>
      <c r="I13" s="6" t="s">
        <v>94</v>
      </c>
      <c r="J13" s="59" t="s">
        <v>683</v>
      </c>
    </row>
    <row r="14" spans="1:10" x14ac:dyDescent="0.25">
      <c r="A14" s="38" t="s">
        <v>66</v>
      </c>
      <c r="B14" s="5" t="s">
        <v>921</v>
      </c>
      <c r="C14" s="5" t="s">
        <v>424</v>
      </c>
      <c r="D14" s="5" t="s">
        <v>424</v>
      </c>
      <c r="E14" s="5" t="s">
        <v>424</v>
      </c>
      <c r="F14" s="5" t="s">
        <v>424</v>
      </c>
      <c r="G14" s="5" t="s">
        <v>424</v>
      </c>
      <c r="H14" s="3" t="s">
        <v>425</v>
      </c>
      <c r="I14" s="3" t="s">
        <v>94</v>
      </c>
      <c r="J14" s="44"/>
    </row>
    <row r="15" spans="1:10" ht="60" x14ac:dyDescent="0.25">
      <c r="A15" s="38" t="s">
        <v>67</v>
      </c>
      <c r="B15" s="5" t="s">
        <v>922</v>
      </c>
      <c r="C15" s="5" t="s">
        <v>424</v>
      </c>
      <c r="D15" s="5" t="s">
        <v>788</v>
      </c>
      <c r="E15" s="5" t="s">
        <v>424</v>
      </c>
      <c r="F15" s="5" t="s">
        <v>424</v>
      </c>
      <c r="G15" s="5" t="s">
        <v>424</v>
      </c>
      <c r="H15" s="3" t="s">
        <v>425</v>
      </c>
      <c r="I15" s="3" t="s">
        <v>94</v>
      </c>
      <c r="J15" s="44"/>
    </row>
    <row r="16" spans="1:10" ht="60" x14ac:dyDescent="0.25">
      <c r="A16" s="56" t="s">
        <v>68</v>
      </c>
      <c r="B16" s="5" t="s">
        <v>789</v>
      </c>
      <c r="C16" s="5" t="s">
        <v>424</v>
      </c>
      <c r="D16" s="5" t="s">
        <v>790</v>
      </c>
      <c r="E16" s="5" t="s">
        <v>424</v>
      </c>
      <c r="F16" s="5" t="s">
        <v>791</v>
      </c>
      <c r="G16" s="5" t="s">
        <v>424</v>
      </c>
      <c r="H16" s="5" t="s">
        <v>425</v>
      </c>
      <c r="I16" s="6" t="s">
        <v>94</v>
      </c>
      <c r="J16" s="59"/>
    </row>
    <row r="17" spans="1:10" s="2" customFormat="1" x14ac:dyDescent="0.25">
      <c r="A17" s="43" t="s">
        <v>69</v>
      </c>
      <c r="B17" s="5" t="s">
        <v>448</v>
      </c>
      <c r="C17" s="5" t="s">
        <v>448</v>
      </c>
      <c r="D17" s="5" t="s">
        <v>448</v>
      </c>
      <c r="E17" s="5" t="s">
        <v>448</v>
      </c>
      <c r="F17" s="5" t="s">
        <v>448</v>
      </c>
      <c r="G17" s="5" t="s">
        <v>424</v>
      </c>
      <c r="H17" s="5" t="s">
        <v>923</v>
      </c>
      <c r="I17" s="5" t="s">
        <v>448</v>
      </c>
      <c r="J17" s="18"/>
    </row>
    <row r="18" spans="1:10" ht="60" x14ac:dyDescent="0.25">
      <c r="A18" s="39" t="s">
        <v>70</v>
      </c>
      <c r="B18" s="6" t="s">
        <v>650</v>
      </c>
      <c r="C18" s="6" t="s">
        <v>424</v>
      </c>
      <c r="D18" s="6" t="s">
        <v>651</v>
      </c>
      <c r="E18" s="6" t="s">
        <v>424</v>
      </c>
      <c r="F18" s="6" t="s">
        <v>652</v>
      </c>
      <c r="G18" s="6" t="s">
        <v>424</v>
      </c>
      <c r="H18" s="6" t="s">
        <v>607</v>
      </c>
      <c r="I18" s="6" t="s">
        <v>366</v>
      </c>
      <c r="J18" s="59"/>
    </row>
    <row r="19" spans="1:10" ht="75" x14ac:dyDescent="0.25">
      <c r="A19" s="56" t="s">
        <v>71</v>
      </c>
      <c r="B19" s="5" t="s">
        <v>653</v>
      </c>
      <c r="C19" s="5" t="s">
        <v>424</v>
      </c>
      <c r="D19" s="5" t="s">
        <v>654</v>
      </c>
      <c r="E19" s="5" t="s">
        <v>424</v>
      </c>
      <c r="F19" s="5" t="s">
        <v>424</v>
      </c>
      <c r="G19" s="5" t="s">
        <v>424</v>
      </c>
      <c r="H19" s="5" t="s">
        <v>425</v>
      </c>
      <c r="I19" s="6" t="s">
        <v>94</v>
      </c>
      <c r="J19" s="59"/>
    </row>
    <row r="20" spans="1:10" ht="75" x14ac:dyDescent="0.25">
      <c r="A20" s="56" t="s">
        <v>72</v>
      </c>
      <c r="B20" s="5" t="s">
        <v>655</v>
      </c>
      <c r="C20" s="5" t="s">
        <v>424</v>
      </c>
      <c r="D20" s="5" t="s">
        <v>656</v>
      </c>
      <c r="E20" s="5" t="s">
        <v>424</v>
      </c>
      <c r="F20" s="5" t="s">
        <v>424</v>
      </c>
      <c r="G20" s="5" t="s">
        <v>424</v>
      </c>
      <c r="H20" s="5" t="s">
        <v>425</v>
      </c>
      <c r="I20" s="6" t="s">
        <v>94</v>
      </c>
      <c r="J20" s="59"/>
    </row>
    <row r="21" spans="1:10" ht="75" x14ac:dyDescent="0.25">
      <c r="A21" s="38" t="s">
        <v>73</v>
      </c>
      <c r="B21" s="5" t="s">
        <v>924</v>
      </c>
      <c r="C21" s="5" t="s">
        <v>424</v>
      </c>
      <c r="D21" s="5" t="s">
        <v>925</v>
      </c>
      <c r="E21" s="5" t="s">
        <v>424</v>
      </c>
      <c r="F21" s="5" t="s">
        <v>424</v>
      </c>
      <c r="G21" s="5" t="s">
        <v>424</v>
      </c>
      <c r="H21" s="3" t="s">
        <v>425</v>
      </c>
      <c r="I21" s="3" t="s">
        <v>94</v>
      </c>
      <c r="J21" s="44"/>
    </row>
    <row r="22" spans="1:10" s="2" customFormat="1" ht="60" x14ac:dyDescent="0.25">
      <c r="A22" s="43" t="s">
        <v>75</v>
      </c>
      <c r="B22" s="5" t="s">
        <v>792</v>
      </c>
      <c r="C22" s="5" t="s">
        <v>424</v>
      </c>
      <c r="D22" s="5" t="s">
        <v>448</v>
      </c>
      <c r="E22" s="5" t="s">
        <v>658</v>
      </c>
      <c r="F22" s="5" t="s">
        <v>424</v>
      </c>
      <c r="G22" s="5" t="s">
        <v>424</v>
      </c>
      <c r="H22" s="5" t="s">
        <v>793</v>
      </c>
      <c r="I22" s="6" t="s">
        <v>366</v>
      </c>
      <c r="J22" s="18"/>
    </row>
    <row r="23" spans="1:10" s="2" customFormat="1" ht="75" x14ac:dyDescent="0.25">
      <c r="A23" s="56" t="s">
        <v>76</v>
      </c>
      <c r="B23" s="5" t="s">
        <v>794</v>
      </c>
      <c r="C23" s="5" t="s">
        <v>424</v>
      </c>
      <c r="D23" s="5" t="s">
        <v>448</v>
      </c>
      <c r="E23" s="5" t="s">
        <v>795</v>
      </c>
      <c r="F23" s="5" t="s">
        <v>424</v>
      </c>
      <c r="G23" s="5" t="s">
        <v>424</v>
      </c>
      <c r="H23" s="5" t="s">
        <v>434</v>
      </c>
      <c r="I23" s="6" t="s">
        <v>94</v>
      </c>
      <c r="J23" s="59" t="s">
        <v>94</v>
      </c>
    </row>
    <row r="24" spans="1:10" ht="45" x14ac:dyDescent="0.25">
      <c r="A24" s="38" t="s">
        <v>79</v>
      </c>
      <c r="B24" s="5" t="s">
        <v>926</v>
      </c>
      <c r="C24" s="5" t="s">
        <v>927</v>
      </c>
      <c r="D24" s="5" t="s">
        <v>424</v>
      </c>
      <c r="E24" s="5" t="s">
        <v>424</v>
      </c>
      <c r="F24" s="5" t="s">
        <v>424</v>
      </c>
      <c r="G24" s="5" t="s">
        <v>424</v>
      </c>
      <c r="H24" s="3" t="s">
        <v>434</v>
      </c>
      <c r="I24" s="6" t="s">
        <v>683</v>
      </c>
      <c r="J24" s="44"/>
    </row>
    <row r="25" spans="1:10" ht="90" x14ac:dyDescent="0.25">
      <c r="A25" s="38" t="s">
        <v>81</v>
      </c>
      <c r="B25" s="5" t="s">
        <v>798</v>
      </c>
      <c r="C25" s="5" t="s">
        <v>799</v>
      </c>
      <c r="D25" s="5" t="s">
        <v>424</v>
      </c>
      <c r="E25" s="5" t="s">
        <v>424</v>
      </c>
      <c r="F25" s="5" t="s">
        <v>424</v>
      </c>
      <c r="G25" s="5" t="s">
        <v>800</v>
      </c>
      <c r="H25" s="3" t="s">
        <v>434</v>
      </c>
      <c r="I25" s="6" t="s">
        <v>94</v>
      </c>
      <c r="J25" s="44"/>
    </row>
    <row r="26" spans="1:10" ht="60" x14ac:dyDescent="0.25">
      <c r="A26" s="38" t="s">
        <v>82</v>
      </c>
      <c r="B26" s="5" t="s">
        <v>928</v>
      </c>
      <c r="C26" s="5" t="s">
        <v>802</v>
      </c>
      <c r="D26" s="5" t="s">
        <v>424</v>
      </c>
      <c r="E26" s="5" t="s">
        <v>424</v>
      </c>
      <c r="F26" s="5" t="s">
        <v>424</v>
      </c>
      <c r="G26" s="5" t="s">
        <v>803</v>
      </c>
      <c r="H26" s="3" t="s">
        <v>434</v>
      </c>
      <c r="I26" s="6" t="s">
        <v>94</v>
      </c>
      <c r="J26" s="44"/>
    </row>
    <row r="27" spans="1:10" ht="105" x14ac:dyDescent="0.25">
      <c r="A27" s="38" t="s">
        <v>83</v>
      </c>
      <c r="B27" s="5" t="s">
        <v>804</v>
      </c>
      <c r="C27" s="5" t="s">
        <v>805</v>
      </c>
      <c r="D27" s="5" t="s">
        <v>424</v>
      </c>
      <c r="E27" s="5" t="s">
        <v>424</v>
      </c>
      <c r="F27" s="5" t="s">
        <v>424</v>
      </c>
      <c r="G27" s="5" t="s">
        <v>806</v>
      </c>
      <c r="H27" s="3" t="s">
        <v>434</v>
      </c>
      <c r="I27" s="6" t="s">
        <v>94</v>
      </c>
      <c r="J27" s="44"/>
    </row>
    <row r="28" spans="1:10" ht="60" x14ac:dyDescent="0.25">
      <c r="A28" s="38" t="s">
        <v>84</v>
      </c>
      <c r="B28" s="5" t="s">
        <v>807</v>
      </c>
      <c r="C28" s="5" t="s">
        <v>808</v>
      </c>
      <c r="D28" s="5" t="s">
        <v>424</v>
      </c>
      <c r="E28" s="5" t="s">
        <v>424</v>
      </c>
      <c r="F28" s="5" t="s">
        <v>424</v>
      </c>
      <c r="G28" s="5" t="s">
        <v>424</v>
      </c>
      <c r="H28" s="3" t="s">
        <v>434</v>
      </c>
      <c r="I28" s="6" t="s">
        <v>94</v>
      </c>
      <c r="J28" s="44"/>
    </row>
    <row r="29" spans="1:10" ht="60" x14ac:dyDescent="0.25">
      <c r="A29" s="38" t="s">
        <v>85</v>
      </c>
      <c r="B29" s="5" t="s">
        <v>809</v>
      </c>
      <c r="C29" s="5" t="s">
        <v>810</v>
      </c>
      <c r="D29" s="5" t="s">
        <v>424</v>
      </c>
      <c r="E29" s="5" t="s">
        <v>424</v>
      </c>
      <c r="F29" s="5" t="s">
        <v>424</v>
      </c>
      <c r="G29" s="5" t="s">
        <v>424</v>
      </c>
      <c r="H29" s="3" t="s">
        <v>434</v>
      </c>
      <c r="I29" s="6" t="s">
        <v>94</v>
      </c>
      <c r="J29" s="44"/>
    </row>
    <row r="30" spans="1:10" ht="90" x14ac:dyDescent="0.25">
      <c r="A30" s="38" t="s">
        <v>86</v>
      </c>
      <c r="B30" s="5" t="s">
        <v>811</v>
      </c>
      <c r="C30" s="5" t="s">
        <v>812</v>
      </c>
      <c r="D30" s="5" t="s">
        <v>424</v>
      </c>
      <c r="E30" s="5" t="s">
        <v>424</v>
      </c>
      <c r="F30" s="5" t="s">
        <v>424</v>
      </c>
      <c r="G30" s="5" t="s">
        <v>424</v>
      </c>
      <c r="H30" s="3" t="s">
        <v>434</v>
      </c>
      <c r="I30" s="6" t="s">
        <v>94</v>
      </c>
      <c r="J30" s="44"/>
    </row>
    <row r="31" spans="1:10" ht="75" x14ac:dyDescent="0.25">
      <c r="A31" s="38" t="s">
        <v>87</v>
      </c>
      <c r="B31" s="5" t="s">
        <v>929</v>
      </c>
      <c r="C31" s="5" t="s">
        <v>814</v>
      </c>
      <c r="D31" s="5" t="s">
        <v>424</v>
      </c>
      <c r="E31" s="5" t="s">
        <v>424</v>
      </c>
      <c r="F31" s="5" t="s">
        <v>424</v>
      </c>
      <c r="G31" s="5" t="s">
        <v>424</v>
      </c>
      <c r="H31" s="3" t="s">
        <v>434</v>
      </c>
      <c r="I31" s="6" t="s">
        <v>94</v>
      </c>
      <c r="J31" s="44"/>
    </row>
    <row r="32" spans="1:10" ht="60" x14ac:dyDescent="0.25">
      <c r="A32" s="56" t="s">
        <v>88</v>
      </c>
      <c r="B32" s="6" t="s">
        <v>930</v>
      </c>
      <c r="C32" s="5" t="s">
        <v>448</v>
      </c>
      <c r="D32" s="5" t="s">
        <v>448</v>
      </c>
      <c r="E32" s="5" t="s">
        <v>448</v>
      </c>
      <c r="F32" s="5" t="s">
        <v>448</v>
      </c>
      <c r="G32" s="5" t="s">
        <v>448</v>
      </c>
      <c r="H32" s="5" t="s">
        <v>923</v>
      </c>
      <c r="I32" s="6" t="s">
        <v>919</v>
      </c>
      <c r="J32" s="18"/>
    </row>
    <row r="33" spans="1:10" ht="105" x14ac:dyDescent="0.25">
      <c r="A33" s="56" t="s">
        <v>89</v>
      </c>
      <c r="B33" s="6" t="s">
        <v>931</v>
      </c>
      <c r="C33" s="5" t="s">
        <v>448</v>
      </c>
      <c r="D33" s="5" t="s">
        <v>448</v>
      </c>
      <c r="E33" s="5" t="s">
        <v>448</v>
      </c>
      <c r="F33" s="5" t="s">
        <v>448</v>
      </c>
      <c r="G33" s="5" t="s">
        <v>448</v>
      </c>
      <c r="H33" s="5" t="s">
        <v>923</v>
      </c>
      <c r="I33" s="6" t="s">
        <v>919</v>
      </c>
      <c r="J33" s="18"/>
    </row>
    <row r="34" spans="1:10" ht="135" x14ac:dyDescent="0.25">
      <c r="A34" s="56" t="s">
        <v>90</v>
      </c>
      <c r="B34" s="6" t="s">
        <v>932</v>
      </c>
      <c r="C34" s="5" t="s">
        <v>448</v>
      </c>
      <c r="D34" s="5" t="s">
        <v>448</v>
      </c>
      <c r="E34" s="5" t="s">
        <v>448</v>
      </c>
      <c r="F34" s="5" t="s">
        <v>448</v>
      </c>
      <c r="G34" s="5" t="s">
        <v>448</v>
      </c>
      <c r="H34" s="5" t="s">
        <v>923</v>
      </c>
      <c r="I34" s="6" t="s">
        <v>919</v>
      </c>
      <c r="J34" s="18"/>
    </row>
    <row r="35" spans="1:10" ht="135" x14ac:dyDescent="0.25">
      <c r="A35" s="56" t="s">
        <v>91</v>
      </c>
      <c r="B35" s="6" t="s">
        <v>933</v>
      </c>
      <c r="C35" s="5" t="s">
        <v>448</v>
      </c>
      <c r="D35" s="5" t="s">
        <v>448</v>
      </c>
      <c r="E35" s="5" t="s">
        <v>448</v>
      </c>
      <c r="F35" s="5" t="s">
        <v>448</v>
      </c>
      <c r="G35" s="5" t="s">
        <v>448</v>
      </c>
      <c r="H35" s="5" t="s">
        <v>923</v>
      </c>
      <c r="I35" s="6" t="s">
        <v>919</v>
      </c>
      <c r="J35" s="18"/>
    </row>
    <row r="36" spans="1:10" ht="135" x14ac:dyDescent="0.25">
      <c r="A36" s="56" t="s">
        <v>92</v>
      </c>
      <c r="B36" s="6" t="s">
        <v>934</v>
      </c>
      <c r="C36" s="5" t="s">
        <v>448</v>
      </c>
      <c r="D36" s="5" t="s">
        <v>448</v>
      </c>
      <c r="E36" s="5" t="s">
        <v>448</v>
      </c>
      <c r="F36" s="5" t="s">
        <v>448</v>
      </c>
      <c r="G36" s="5" t="s">
        <v>448</v>
      </c>
      <c r="H36" s="5" t="s">
        <v>923</v>
      </c>
      <c r="I36" s="6" t="s">
        <v>919</v>
      </c>
      <c r="J36" s="18"/>
    </row>
    <row r="37" spans="1:10" ht="105" x14ac:dyDescent="0.25">
      <c r="A37" s="56" t="s">
        <v>93</v>
      </c>
      <c r="B37" s="6" t="s">
        <v>935</v>
      </c>
      <c r="C37" s="5" t="s">
        <v>448</v>
      </c>
      <c r="D37" s="5" t="s">
        <v>448</v>
      </c>
      <c r="E37" s="5" t="s">
        <v>448</v>
      </c>
      <c r="F37" s="5" t="s">
        <v>448</v>
      </c>
      <c r="G37" s="5" t="s">
        <v>448</v>
      </c>
      <c r="H37" s="5" t="s">
        <v>923</v>
      </c>
      <c r="I37" s="6" t="s">
        <v>919</v>
      </c>
      <c r="J37" s="18"/>
    </row>
    <row r="38" spans="1:10" ht="75" x14ac:dyDescent="0.25">
      <c r="A38" s="38" t="s">
        <v>94</v>
      </c>
      <c r="B38" s="5" t="s">
        <v>936</v>
      </c>
      <c r="C38" s="5" t="s">
        <v>424</v>
      </c>
      <c r="D38" s="5" t="s">
        <v>937</v>
      </c>
      <c r="E38" s="5" t="s">
        <v>424</v>
      </c>
      <c r="F38" s="5" t="s">
        <v>424</v>
      </c>
      <c r="G38" s="5" t="s">
        <v>424</v>
      </c>
      <c r="H38" s="3" t="s">
        <v>425</v>
      </c>
      <c r="I38" s="3" t="s">
        <v>94</v>
      </c>
      <c r="J38" s="44"/>
    </row>
    <row r="39" spans="1:10" ht="30" x14ac:dyDescent="0.25">
      <c r="A39" s="38" t="s">
        <v>95</v>
      </c>
      <c r="B39" s="5" t="s">
        <v>938</v>
      </c>
      <c r="C39" s="5" t="s">
        <v>424</v>
      </c>
      <c r="D39" s="5" t="s">
        <v>448</v>
      </c>
      <c r="E39" s="5" t="s">
        <v>424</v>
      </c>
      <c r="F39" s="5" t="s">
        <v>424</v>
      </c>
      <c r="G39" s="5" t="s">
        <v>424</v>
      </c>
      <c r="H39" s="3" t="s">
        <v>425</v>
      </c>
      <c r="I39" s="3" t="s">
        <v>94</v>
      </c>
      <c r="J39" s="44"/>
    </row>
    <row r="40" spans="1:10" ht="30" x14ac:dyDescent="0.25">
      <c r="A40" s="38" t="s">
        <v>96</v>
      </c>
      <c r="B40" s="5" t="s">
        <v>939</v>
      </c>
      <c r="C40" s="5" t="s">
        <v>424</v>
      </c>
      <c r="D40" s="5" t="s">
        <v>448</v>
      </c>
      <c r="E40" s="5" t="s">
        <v>424</v>
      </c>
      <c r="F40" s="5" t="s">
        <v>424</v>
      </c>
      <c r="G40" s="5" t="s">
        <v>424</v>
      </c>
      <c r="H40" s="3" t="s">
        <v>425</v>
      </c>
      <c r="I40" s="3" t="s">
        <v>94</v>
      </c>
      <c r="J40" s="44"/>
    </row>
    <row r="41" spans="1:10" ht="30" x14ac:dyDescent="0.25">
      <c r="A41" s="38" t="s">
        <v>97</v>
      </c>
      <c r="B41" s="5" t="s">
        <v>940</v>
      </c>
      <c r="C41" s="5" t="s">
        <v>424</v>
      </c>
      <c r="D41" s="5" t="s">
        <v>424</v>
      </c>
      <c r="E41" s="5" t="s">
        <v>424</v>
      </c>
      <c r="F41" s="5" t="s">
        <v>424</v>
      </c>
      <c r="G41" s="5" t="s">
        <v>424</v>
      </c>
      <c r="H41" s="3" t="s">
        <v>425</v>
      </c>
      <c r="I41" s="3" t="s">
        <v>94</v>
      </c>
      <c r="J41" s="44"/>
    </row>
    <row r="42" spans="1:10" ht="30" x14ac:dyDescent="0.25">
      <c r="A42" s="38" t="s">
        <v>98</v>
      </c>
      <c r="B42" s="5" t="s">
        <v>941</v>
      </c>
      <c r="C42" s="5" t="s">
        <v>424</v>
      </c>
      <c r="D42" s="5" t="s">
        <v>424</v>
      </c>
      <c r="E42" s="5" t="s">
        <v>424</v>
      </c>
      <c r="F42" s="5" t="s">
        <v>424</v>
      </c>
      <c r="G42" s="5" t="s">
        <v>424</v>
      </c>
      <c r="H42" s="3" t="s">
        <v>425</v>
      </c>
      <c r="I42" s="3" t="s">
        <v>94</v>
      </c>
      <c r="J42" s="44"/>
    </row>
    <row r="43" spans="1:10" ht="45" x14ac:dyDescent="0.25">
      <c r="A43" s="38" t="s">
        <v>99</v>
      </c>
      <c r="B43" s="5" t="s">
        <v>942</v>
      </c>
      <c r="C43" s="5" t="s">
        <v>424</v>
      </c>
      <c r="D43" s="5" t="s">
        <v>424</v>
      </c>
      <c r="E43" s="5" t="s">
        <v>424</v>
      </c>
      <c r="F43" s="5" t="s">
        <v>424</v>
      </c>
      <c r="G43" s="5" t="s">
        <v>424</v>
      </c>
      <c r="H43" s="3" t="s">
        <v>425</v>
      </c>
      <c r="I43" s="3" t="s">
        <v>94</v>
      </c>
      <c r="J43" s="44"/>
    </row>
    <row r="44" spans="1:10" ht="30" x14ac:dyDescent="0.25">
      <c r="A44" s="38" t="s">
        <v>100</v>
      </c>
      <c r="B44" s="5" t="s">
        <v>742</v>
      </c>
      <c r="C44" s="5" t="s">
        <v>424</v>
      </c>
      <c r="D44" s="5" t="s">
        <v>424</v>
      </c>
      <c r="E44" s="5" t="s">
        <v>424</v>
      </c>
      <c r="F44" s="5" t="s">
        <v>424</v>
      </c>
      <c r="G44" s="5" t="s">
        <v>424</v>
      </c>
      <c r="H44" s="3" t="s">
        <v>425</v>
      </c>
      <c r="I44" s="3" t="s">
        <v>94</v>
      </c>
      <c r="J44" s="44"/>
    </row>
    <row r="45" spans="1:10" ht="30" x14ac:dyDescent="0.25">
      <c r="A45" s="38" t="s">
        <v>101</v>
      </c>
      <c r="B45" s="5" t="s">
        <v>943</v>
      </c>
      <c r="C45" s="5" t="s">
        <v>424</v>
      </c>
      <c r="D45" s="5" t="s">
        <v>424</v>
      </c>
      <c r="E45" s="5" t="s">
        <v>424</v>
      </c>
      <c r="F45" s="5" t="s">
        <v>424</v>
      </c>
      <c r="G45" s="5" t="s">
        <v>424</v>
      </c>
      <c r="H45" s="3" t="s">
        <v>425</v>
      </c>
      <c r="I45" s="3" t="s">
        <v>94</v>
      </c>
      <c r="J45" s="44"/>
    </row>
    <row r="46" spans="1:10" ht="105" x14ac:dyDescent="0.25">
      <c r="A46" s="38" t="s">
        <v>103</v>
      </c>
      <c r="B46" s="5" t="s">
        <v>944</v>
      </c>
      <c r="C46" s="5" t="s">
        <v>424</v>
      </c>
      <c r="D46" s="5" t="s">
        <v>945</v>
      </c>
      <c r="E46" s="5" t="s">
        <v>946</v>
      </c>
      <c r="F46" s="5" t="s">
        <v>424</v>
      </c>
      <c r="G46" s="5" t="s">
        <v>424</v>
      </c>
      <c r="H46" s="3" t="s">
        <v>425</v>
      </c>
      <c r="I46" s="3" t="s">
        <v>94</v>
      </c>
      <c r="J46" s="44"/>
    </row>
    <row r="47" spans="1:10" ht="45" x14ac:dyDescent="0.25">
      <c r="A47" s="38" t="s">
        <v>106</v>
      </c>
      <c r="B47" s="5" t="s">
        <v>947</v>
      </c>
      <c r="C47" s="5" t="s">
        <v>424</v>
      </c>
      <c r="D47" s="5" t="s">
        <v>424</v>
      </c>
      <c r="E47" s="5" t="s">
        <v>424</v>
      </c>
      <c r="F47" s="5" t="s">
        <v>424</v>
      </c>
      <c r="G47" s="5" t="s">
        <v>424</v>
      </c>
      <c r="H47" s="3" t="s">
        <v>425</v>
      </c>
      <c r="I47" s="3" t="s">
        <v>94</v>
      </c>
      <c r="J47" s="44"/>
    </row>
    <row r="48" spans="1:10" ht="30" x14ac:dyDescent="0.25">
      <c r="A48" s="38" t="s">
        <v>107</v>
      </c>
      <c r="B48" s="5" t="s">
        <v>948</v>
      </c>
      <c r="C48" s="5" t="s">
        <v>424</v>
      </c>
      <c r="D48" s="5" t="s">
        <v>424</v>
      </c>
      <c r="E48" s="5" t="s">
        <v>424</v>
      </c>
      <c r="F48" s="5" t="s">
        <v>424</v>
      </c>
      <c r="G48" s="5" t="s">
        <v>424</v>
      </c>
      <c r="H48" s="3" t="s">
        <v>425</v>
      </c>
      <c r="I48" s="3" t="s">
        <v>94</v>
      </c>
      <c r="J48" s="44"/>
    </row>
    <row r="49" spans="1:10" ht="75" x14ac:dyDescent="0.25">
      <c r="A49" s="38" t="s">
        <v>108</v>
      </c>
      <c r="B49" s="5" t="s">
        <v>828</v>
      </c>
      <c r="C49" s="5" t="s">
        <v>424</v>
      </c>
      <c r="D49" s="5" t="s">
        <v>829</v>
      </c>
      <c r="E49" s="5" t="s">
        <v>424</v>
      </c>
      <c r="F49" s="5" t="s">
        <v>424</v>
      </c>
      <c r="G49" s="5" t="s">
        <v>424</v>
      </c>
      <c r="H49" s="3" t="s">
        <v>425</v>
      </c>
      <c r="I49" s="3" t="s">
        <v>94</v>
      </c>
      <c r="J49" s="44"/>
    </row>
    <row r="50" spans="1:10" ht="75" x14ac:dyDescent="0.25">
      <c r="A50" s="38" t="s">
        <v>109</v>
      </c>
      <c r="B50" s="5" t="s">
        <v>830</v>
      </c>
      <c r="C50" s="5" t="s">
        <v>424</v>
      </c>
      <c r="D50" s="5" t="s">
        <v>831</v>
      </c>
      <c r="E50" s="5" t="s">
        <v>424</v>
      </c>
      <c r="F50" s="5" t="s">
        <v>424</v>
      </c>
      <c r="G50" s="5" t="s">
        <v>424</v>
      </c>
      <c r="H50" s="3" t="s">
        <v>425</v>
      </c>
      <c r="I50" s="3" t="s">
        <v>94</v>
      </c>
      <c r="J50" s="44"/>
    </row>
    <row r="51" spans="1:10" ht="45" x14ac:dyDescent="0.25">
      <c r="A51" s="70" t="s">
        <v>110</v>
      </c>
      <c r="B51" s="23" t="s">
        <v>949</v>
      </c>
      <c r="C51" s="23" t="s">
        <v>424</v>
      </c>
      <c r="D51" s="23" t="s">
        <v>440</v>
      </c>
      <c r="E51" s="23" t="s">
        <v>424</v>
      </c>
      <c r="F51" s="23" t="s">
        <v>424</v>
      </c>
      <c r="G51" s="23" t="s">
        <v>950</v>
      </c>
      <c r="H51" s="23" t="s">
        <v>425</v>
      </c>
      <c r="I51" s="22" t="s">
        <v>426</v>
      </c>
      <c r="J51" s="74"/>
    </row>
    <row r="52" spans="1:10" x14ac:dyDescent="0.25">
      <c r="A52" s="38" t="s">
        <v>111</v>
      </c>
      <c r="B52" s="5" t="s">
        <v>951</v>
      </c>
      <c r="C52" s="5" t="s">
        <v>424</v>
      </c>
      <c r="D52" s="5" t="s">
        <v>448</v>
      </c>
      <c r="E52" s="5" t="s">
        <v>448</v>
      </c>
      <c r="F52" s="5" t="s">
        <v>448</v>
      </c>
      <c r="G52" s="5" t="s">
        <v>424</v>
      </c>
      <c r="H52" s="3" t="s">
        <v>425</v>
      </c>
      <c r="I52" s="3" t="s">
        <v>94</v>
      </c>
      <c r="J52" s="44"/>
    </row>
    <row r="53" spans="1:10" ht="90" x14ac:dyDescent="0.25">
      <c r="A53" s="71" t="s">
        <v>113</v>
      </c>
      <c r="B53" s="27" t="s">
        <v>952</v>
      </c>
      <c r="C53" s="27" t="s">
        <v>424</v>
      </c>
      <c r="D53" s="27" t="s">
        <v>837</v>
      </c>
      <c r="E53" s="27" t="s">
        <v>424</v>
      </c>
      <c r="F53" s="27" t="s">
        <v>953</v>
      </c>
      <c r="G53" s="28" t="s">
        <v>954</v>
      </c>
      <c r="H53" s="27" t="s">
        <v>434</v>
      </c>
      <c r="I53" s="6" t="s">
        <v>94</v>
      </c>
      <c r="J53" s="75"/>
    </row>
    <row r="54" spans="1:10" x14ac:dyDescent="0.25">
      <c r="A54" s="38" t="s">
        <v>114</v>
      </c>
      <c r="B54" s="5" t="s">
        <v>955</v>
      </c>
      <c r="C54" s="5" t="s">
        <v>424</v>
      </c>
      <c r="D54" s="5" t="s">
        <v>424</v>
      </c>
      <c r="E54" s="5" t="s">
        <v>424</v>
      </c>
      <c r="F54" s="5" t="s">
        <v>424</v>
      </c>
      <c r="G54" s="5" t="s">
        <v>424</v>
      </c>
      <c r="H54" s="3" t="s">
        <v>425</v>
      </c>
      <c r="I54" s="3" t="s">
        <v>94</v>
      </c>
      <c r="J54" s="44"/>
    </row>
    <row r="55" spans="1:10" ht="45" x14ac:dyDescent="0.25">
      <c r="A55" s="56" t="s">
        <v>117</v>
      </c>
      <c r="B55" s="5" t="s">
        <v>839</v>
      </c>
      <c r="C55" s="5" t="s">
        <v>424</v>
      </c>
      <c r="D55" s="5" t="s">
        <v>448</v>
      </c>
      <c r="E55" s="5" t="s">
        <v>424</v>
      </c>
      <c r="F55" s="5" t="s">
        <v>424</v>
      </c>
      <c r="G55" s="5" t="s">
        <v>424</v>
      </c>
      <c r="H55" s="5" t="s">
        <v>434</v>
      </c>
      <c r="I55" s="6" t="s">
        <v>683</v>
      </c>
      <c r="J55" s="18"/>
    </row>
    <row r="56" spans="1:10" s="1" customFormat="1" ht="105" x14ac:dyDescent="0.25">
      <c r="A56" s="43" t="s">
        <v>128</v>
      </c>
      <c r="B56" s="5" t="s">
        <v>672</v>
      </c>
      <c r="C56" s="5" t="s">
        <v>424</v>
      </c>
      <c r="D56" s="5" t="s">
        <v>673</v>
      </c>
      <c r="E56" s="5" t="s">
        <v>674</v>
      </c>
      <c r="F56" s="5" t="s">
        <v>424</v>
      </c>
      <c r="G56" s="5" t="s">
        <v>424</v>
      </c>
      <c r="H56" s="5" t="s">
        <v>425</v>
      </c>
      <c r="I56" s="5" t="s">
        <v>607</v>
      </c>
      <c r="J56" s="18"/>
    </row>
    <row r="57" spans="1:10" s="2" customFormat="1" ht="45" x14ac:dyDescent="0.25">
      <c r="A57" s="43" t="s">
        <v>135</v>
      </c>
      <c r="B57" s="5" t="s">
        <v>675</v>
      </c>
      <c r="C57" s="5" t="s">
        <v>424</v>
      </c>
      <c r="D57" s="5" t="s">
        <v>676</v>
      </c>
      <c r="E57" s="5" t="s">
        <v>424</v>
      </c>
      <c r="F57" s="5" t="s">
        <v>424</v>
      </c>
      <c r="G57" s="5" t="s">
        <v>424</v>
      </c>
      <c r="H57" s="5" t="s">
        <v>425</v>
      </c>
      <c r="I57" s="5" t="s">
        <v>94</v>
      </c>
      <c r="J57" s="18"/>
    </row>
    <row r="58" spans="1:10" s="2" customFormat="1" ht="105" x14ac:dyDescent="0.25">
      <c r="A58" s="43" t="s">
        <v>136</v>
      </c>
      <c r="B58" s="5" t="s">
        <v>677</v>
      </c>
      <c r="C58" s="5" t="s">
        <v>424</v>
      </c>
      <c r="D58" s="5" t="s">
        <v>678</v>
      </c>
      <c r="E58" s="5" t="s">
        <v>424</v>
      </c>
      <c r="F58" s="5" t="s">
        <v>424</v>
      </c>
      <c r="G58" s="5" t="s">
        <v>679</v>
      </c>
      <c r="H58" s="5" t="s">
        <v>425</v>
      </c>
      <c r="I58" s="5" t="s">
        <v>94</v>
      </c>
      <c r="J58" s="18"/>
    </row>
    <row r="59" spans="1:10" s="2" customFormat="1" ht="45" x14ac:dyDescent="0.25">
      <c r="A59" s="61" t="s">
        <v>137</v>
      </c>
      <c r="B59" s="5" t="s">
        <v>680</v>
      </c>
      <c r="C59" s="5" t="s">
        <v>424</v>
      </c>
      <c r="D59" s="5" t="s">
        <v>681</v>
      </c>
      <c r="E59" s="5" t="s">
        <v>424</v>
      </c>
      <c r="F59" s="5" t="s">
        <v>682</v>
      </c>
      <c r="G59" s="5" t="s">
        <v>424</v>
      </c>
      <c r="H59" s="5" t="s">
        <v>425</v>
      </c>
      <c r="I59" s="6" t="s">
        <v>94</v>
      </c>
      <c r="J59" s="63" t="s">
        <v>683</v>
      </c>
    </row>
    <row r="60" spans="1:10" s="2" customFormat="1" ht="45" x14ac:dyDescent="0.25">
      <c r="A60" s="61" t="s">
        <v>138</v>
      </c>
      <c r="B60" s="5" t="s">
        <v>684</v>
      </c>
      <c r="C60" s="5" t="s">
        <v>424</v>
      </c>
      <c r="D60" s="5" t="s">
        <v>685</v>
      </c>
      <c r="E60" s="5" t="s">
        <v>424</v>
      </c>
      <c r="F60" s="5" t="s">
        <v>686</v>
      </c>
      <c r="G60" s="5" t="s">
        <v>424</v>
      </c>
      <c r="H60" s="5" t="s">
        <v>425</v>
      </c>
      <c r="I60" s="6" t="s">
        <v>94</v>
      </c>
      <c r="J60" s="63"/>
    </row>
    <row r="61" spans="1:10" s="2" customFormat="1" ht="75" x14ac:dyDescent="0.25">
      <c r="A61" s="61" t="s">
        <v>141</v>
      </c>
      <c r="B61" s="5" t="s">
        <v>687</v>
      </c>
      <c r="C61" s="5" t="s">
        <v>424</v>
      </c>
      <c r="D61" s="5" t="s">
        <v>688</v>
      </c>
      <c r="E61" s="5" t="s">
        <v>689</v>
      </c>
      <c r="F61" s="5" t="s">
        <v>690</v>
      </c>
      <c r="G61" s="5" t="s">
        <v>424</v>
      </c>
      <c r="H61" s="5" t="s">
        <v>425</v>
      </c>
      <c r="I61" s="6" t="s">
        <v>94</v>
      </c>
      <c r="J61" s="63"/>
    </row>
    <row r="62" spans="1:10" s="2" customFormat="1" ht="75" x14ac:dyDescent="0.25">
      <c r="A62" s="61" t="s">
        <v>142</v>
      </c>
      <c r="B62" s="5" t="s">
        <v>691</v>
      </c>
      <c r="C62" s="5" t="s">
        <v>424</v>
      </c>
      <c r="D62" s="5" t="s">
        <v>692</v>
      </c>
      <c r="E62" s="5" t="s">
        <v>693</v>
      </c>
      <c r="F62" s="5" t="s">
        <v>694</v>
      </c>
      <c r="G62" s="5" t="s">
        <v>424</v>
      </c>
      <c r="H62" s="5" t="s">
        <v>425</v>
      </c>
      <c r="I62" s="6" t="s">
        <v>94</v>
      </c>
      <c r="J62" s="63" t="s">
        <v>695</v>
      </c>
    </row>
    <row r="63" spans="1:10" ht="45" x14ac:dyDescent="0.25">
      <c r="A63" s="72" t="s">
        <v>144</v>
      </c>
      <c r="B63" s="27" t="s">
        <v>956</v>
      </c>
      <c r="C63" s="27" t="s">
        <v>957</v>
      </c>
      <c r="D63" s="27" t="s">
        <v>424</v>
      </c>
      <c r="E63" s="27" t="s">
        <v>424</v>
      </c>
      <c r="F63" s="27" t="s">
        <v>958</v>
      </c>
      <c r="G63" s="28" t="s">
        <v>424</v>
      </c>
      <c r="H63" s="27"/>
      <c r="I63" s="21" t="s">
        <v>683</v>
      </c>
      <c r="J63" s="75"/>
    </row>
    <row r="64" spans="1:10" s="1" customFormat="1" ht="180" x14ac:dyDescent="0.25">
      <c r="A64" s="39" t="s">
        <v>145</v>
      </c>
      <c r="B64" s="6" t="s">
        <v>439</v>
      </c>
      <c r="C64" s="6" t="s">
        <v>424</v>
      </c>
      <c r="D64" s="6" t="s">
        <v>440</v>
      </c>
      <c r="E64" s="6" t="s">
        <v>424</v>
      </c>
      <c r="F64" s="6" t="s">
        <v>424</v>
      </c>
      <c r="G64" s="6" t="s">
        <v>424</v>
      </c>
      <c r="H64" s="6" t="s">
        <v>425</v>
      </c>
      <c r="I64" s="6" t="s">
        <v>426</v>
      </c>
      <c r="J64" s="59"/>
    </row>
    <row r="65" spans="1:10" s="2" customFormat="1" ht="150" x14ac:dyDescent="0.25">
      <c r="A65" s="56" t="s">
        <v>146</v>
      </c>
      <c r="B65" s="5" t="s">
        <v>846</v>
      </c>
      <c r="C65" s="5" t="s">
        <v>424</v>
      </c>
      <c r="D65" s="6" t="s">
        <v>440</v>
      </c>
      <c r="E65" s="5" t="s">
        <v>424</v>
      </c>
      <c r="F65" s="5" t="s">
        <v>424</v>
      </c>
      <c r="G65" s="5" t="s">
        <v>424</v>
      </c>
      <c r="H65" s="6" t="s">
        <v>425</v>
      </c>
      <c r="I65" s="6" t="s">
        <v>366</v>
      </c>
      <c r="J65" s="59"/>
    </row>
    <row r="66" spans="1:10" ht="75" x14ac:dyDescent="0.25">
      <c r="A66" s="38" t="s">
        <v>147</v>
      </c>
      <c r="B66" s="5" t="s">
        <v>696</v>
      </c>
      <c r="C66" s="5" t="s">
        <v>424</v>
      </c>
      <c r="D66" s="5" t="s">
        <v>424</v>
      </c>
      <c r="E66" s="5" t="s">
        <v>697</v>
      </c>
      <c r="F66" s="5" t="s">
        <v>698</v>
      </c>
      <c r="G66" s="5" t="s">
        <v>424</v>
      </c>
      <c r="H66" s="3" t="s">
        <v>434</v>
      </c>
      <c r="I66" s="3" t="s">
        <v>426</v>
      </c>
      <c r="J66" s="44"/>
    </row>
    <row r="67" spans="1:10" ht="75" x14ac:dyDescent="0.25">
      <c r="A67" s="38" t="s">
        <v>148</v>
      </c>
      <c r="B67" s="5" t="s">
        <v>699</v>
      </c>
      <c r="C67" s="5" t="s">
        <v>424</v>
      </c>
      <c r="D67" s="5" t="s">
        <v>424</v>
      </c>
      <c r="E67" s="5" t="s">
        <v>697</v>
      </c>
      <c r="F67" s="5" t="s">
        <v>700</v>
      </c>
      <c r="G67" s="5" t="s">
        <v>424</v>
      </c>
      <c r="H67" s="3" t="s">
        <v>434</v>
      </c>
      <c r="I67" s="3" t="s">
        <v>426</v>
      </c>
      <c r="J67" s="44"/>
    </row>
    <row r="68" spans="1:10" s="2" customFormat="1" x14ac:dyDescent="0.25">
      <c r="A68" s="56" t="s">
        <v>153</v>
      </c>
      <c r="B68" s="5" t="s">
        <v>847</v>
      </c>
      <c r="C68" s="5" t="s">
        <v>424</v>
      </c>
      <c r="D68" s="5" t="s">
        <v>424</v>
      </c>
      <c r="E68" s="5" t="s">
        <v>424</v>
      </c>
      <c r="F68" s="5" t="s">
        <v>424</v>
      </c>
      <c r="G68" s="5" t="s">
        <v>780</v>
      </c>
      <c r="H68" s="5" t="s">
        <v>425</v>
      </c>
      <c r="I68" s="6" t="s">
        <v>94</v>
      </c>
      <c r="J68" s="59" t="s">
        <v>683</v>
      </c>
    </row>
    <row r="69" spans="1:10" s="2" customFormat="1" ht="30" x14ac:dyDescent="0.25">
      <c r="A69" s="56" t="s">
        <v>155</v>
      </c>
      <c r="B69" s="5" t="s">
        <v>848</v>
      </c>
      <c r="C69" s="5" t="s">
        <v>424</v>
      </c>
      <c r="D69" s="5" t="s">
        <v>424</v>
      </c>
      <c r="E69" s="5" t="s">
        <v>424</v>
      </c>
      <c r="F69" s="5" t="s">
        <v>424</v>
      </c>
      <c r="G69" s="5" t="s">
        <v>780</v>
      </c>
      <c r="H69" s="5" t="s">
        <v>425</v>
      </c>
      <c r="I69" s="6" t="s">
        <v>94</v>
      </c>
      <c r="J69" s="59" t="s">
        <v>683</v>
      </c>
    </row>
    <row r="70" spans="1:10" ht="30" x14ac:dyDescent="0.25">
      <c r="A70" s="73" t="s">
        <v>173</v>
      </c>
      <c r="B70" s="12" t="s">
        <v>959</v>
      </c>
      <c r="C70" s="12" t="s">
        <v>448</v>
      </c>
      <c r="D70" s="12" t="s">
        <v>448</v>
      </c>
      <c r="E70" s="12" t="s">
        <v>448</v>
      </c>
      <c r="F70" s="12" t="s">
        <v>448</v>
      </c>
      <c r="G70" s="19" t="s">
        <v>960</v>
      </c>
      <c r="H70" s="12" t="s">
        <v>434</v>
      </c>
      <c r="I70" s="6" t="s">
        <v>683</v>
      </c>
      <c r="J70" s="60" t="s">
        <v>961</v>
      </c>
    </row>
    <row r="71" spans="1:10" s="1" customFormat="1" ht="60" x14ac:dyDescent="0.25">
      <c r="A71" s="39" t="s">
        <v>180</v>
      </c>
      <c r="B71" s="6" t="s">
        <v>715</v>
      </c>
      <c r="C71" s="6" t="s">
        <v>424</v>
      </c>
      <c r="D71" s="6" t="s">
        <v>651</v>
      </c>
      <c r="E71" s="6" t="s">
        <v>716</v>
      </c>
      <c r="F71" s="6" t="s">
        <v>717</v>
      </c>
      <c r="G71" s="6" t="s">
        <v>424</v>
      </c>
      <c r="H71" s="6" t="s">
        <v>607</v>
      </c>
      <c r="I71" s="6" t="s">
        <v>366</v>
      </c>
      <c r="J71" s="59"/>
    </row>
    <row r="72" spans="1:10" ht="45" x14ac:dyDescent="0.25">
      <c r="A72" s="72" t="s">
        <v>181</v>
      </c>
      <c r="B72" s="27" t="s">
        <v>962</v>
      </c>
      <c r="C72" s="27" t="s">
        <v>424</v>
      </c>
      <c r="D72" s="27" t="s">
        <v>424</v>
      </c>
      <c r="E72" s="27" t="s">
        <v>424</v>
      </c>
      <c r="F72" s="27" t="s">
        <v>963</v>
      </c>
      <c r="G72" s="28" t="s">
        <v>964</v>
      </c>
      <c r="H72" s="27" t="s">
        <v>434</v>
      </c>
      <c r="I72" s="6" t="s">
        <v>683</v>
      </c>
      <c r="J72" s="76" t="s">
        <v>723</v>
      </c>
    </row>
    <row r="73" spans="1:10" ht="195" x14ac:dyDescent="0.25">
      <c r="A73" s="72" t="s">
        <v>184</v>
      </c>
      <c r="B73" s="27" t="s">
        <v>965</v>
      </c>
      <c r="C73" s="27" t="s">
        <v>448</v>
      </c>
      <c r="D73" s="27" t="s">
        <v>448</v>
      </c>
      <c r="E73" s="27" t="s">
        <v>966</v>
      </c>
      <c r="F73" s="27" t="s">
        <v>448</v>
      </c>
      <c r="G73" s="28" t="s">
        <v>967</v>
      </c>
      <c r="H73" s="27" t="s">
        <v>434</v>
      </c>
      <c r="I73" s="6" t="s">
        <v>683</v>
      </c>
      <c r="J73" s="76" t="s">
        <v>961</v>
      </c>
    </row>
    <row r="74" spans="1:10" x14ac:dyDescent="0.25">
      <c r="A74" s="41" t="s">
        <v>185</v>
      </c>
      <c r="B74" s="12" t="s">
        <v>968</v>
      </c>
      <c r="C74" s="12" t="s">
        <v>424</v>
      </c>
      <c r="D74" s="12" t="s">
        <v>424</v>
      </c>
      <c r="E74" s="12" t="s">
        <v>424</v>
      </c>
      <c r="F74" s="12" t="s">
        <v>424</v>
      </c>
      <c r="G74" s="12" t="s">
        <v>424</v>
      </c>
      <c r="H74" s="11" t="s">
        <v>434</v>
      </c>
      <c r="I74" s="6" t="s">
        <v>683</v>
      </c>
      <c r="J74" s="47"/>
    </row>
    <row r="75" spans="1:10" s="2" customFormat="1" ht="60" x14ac:dyDescent="0.25">
      <c r="A75" s="56" t="s">
        <v>186</v>
      </c>
      <c r="B75" s="5" t="s">
        <v>473</v>
      </c>
      <c r="C75" s="5" t="s">
        <v>424</v>
      </c>
      <c r="D75" s="5" t="s">
        <v>474</v>
      </c>
      <c r="E75" s="5" t="s">
        <v>424</v>
      </c>
      <c r="F75" s="5" t="s">
        <v>424</v>
      </c>
      <c r="G75" s="5" t="s">
        <v>475</v>
      </c>
      <c r="H75" s="6" t="s">
        <v>425</v>
      </c>
      <c r="I75" s="6" t="s">
        <v>426</v>
      </c>
      <c r="J75" s="59"/>
    </row>
    <row r="76" spans="1:10" ht="120" x14ac:dyDescent="0.25">
      <c r="A76" s="72" t="s">
        <v>187</v>
      </c>
      <c r="B76" s="27" t="s">
        <v>969</v>
      </c>
      <c r="C76" s="27" t="s">
        <v>970</v>
      </c>
      <c r="D76" s="27" t="s">
        <v>424</v>
      </c>
      <c r="E76" s="27" t="s">
        <v>971</v>
      </c>
      <c r="F76" s="27" t="s">
        <v>424</v>
      </c>
      <c r="G76" s="28" t="s">
        <v>972</v>
      </c>
      <c r="H76" s="27" t="s">
        <v>923</v>
      </c>
      <c r="I76" s="6" t="s">
        <v>683</v>
      </c>
      <c r="J76" s="75"/>
    </row>
    <row r="77" spans="1:10" ht="135" x14ac:dyDescent="0.25">
      <c r="A77" s="72" t="s">
        <v>189</v>
      </c>
      <c r="B77" s="27" t="s">
        <v>973</v>
      </c>
      <c r="C77" s="27" t="s">
        <v>448</v>
      </c>
      <c r="D77" s="27" t="s">
        <v>974</v>
      </c>
      <c r="E77" s="27" t="s">
        <v>448</v>
      </c>
      <c r="F77" s="27" t="s">
        <v>448</v>
      </c>
      <c r="G77" s="28" t="s">
        <v>975</v>
      </c>
      <c r="H77" s="27" t="s">
        <v>425</v>
      </c>
      <c r="I77" s="6" t="s">
        <v>683</v>
      </c>
      <c r="J77" s="75"/>
    </row>
    <row r="78" spans="1:10" s="2" customFormat="1" ht="105" x14ac:dyDescent="0.25">
      <c r="A78" s="43" t="s">
        <v>190</v>
      </c>
      <c r="B78" s="5" t="s">
        <v>976</v>
      </c>
      <c r="C78" s="5" t="s">
        <v>448</v>
      </c>
      <c r="D78" s="5" t="s">
        <v>448</v>
      </c>
      <c r="E78" s="5" t="s">
        <v>448</v>
      </c>
      <c r="F78" s="5" t="s">
        <v>448</v>
      </c>
      <c r="G78" s="9" t="s">
        <v>977</v>
      </c>
      <c r="H78" s="5" t="s">
        <v>425</v>
      </c>
      <c r="I78" s="5" t="s">
        <v>683</v>
      </c>
      <c r="J78" s="18"/>
    </row>
    <row r="79" spans="1:10" s="2" customFormat="1" x14ac:dyDescent="0.25">
      <c r="A79" s="43" t="s">
        <v>191</v>
      </c>
      <c r="B79" s="5" t="s">
        <v>978</v>
      </c>
      <c r="C79" s="5" t="s">
        <v>448</v>
      </c>
      <c r="D79" s="5" t="s">
        <v>448</v>
      </c>
      <c r="E79" s="5" t="s">
        <v>448</v>
      </c>
      <c r="F79" s="5" t="s">
        <v>448</v>
      </c>
      <c r="G79" s="9" t="s">
        <v>977</v>
      </c>
      <c r="H79" s="5" t="s">
        <v>425</v>
      </c>
      <c r="I79" s="5" t="s">
        <v>683</v>
      </c>
      <c r="J79" s="18"/>
    </row>
    <row r="80" spans="1:10" s="2" customFormat="1" ht="60" x14ac:dyDescent="0.25">
      <c r="A80" s="72" t="s">
        <v>192</v>
      </c>
      <c r="B80" s="27" t="s">
        <v>979</v>
      </c>
      <c r="C80" s="27" t="s">
        <v>448</v>
      </c>
      <c r="D80" s="27" t="s">
        <v>980</v>
      </c>
      <c r="E80" s="27" t="s">
        <v>448</v>
      </c>
      <c r="F80" s="27" t="s">
        <v>448</v>
      </c>
      <c r="G80" s="28" t="s">
        <v>981</v>
      </c>
      <c r="H80" s="27" t="s">
        <v>425</v>
      </c>
      <c r="I80" s="6" t="s">
        <v>683</v>
      </c>
      <c r="J80" s="75"/>
    </row>
    <row r="81" spans="1:10" x14ac:dyDescent="0.25">
      <c r="A81" s="43" t="s">
        <v>193</v>
      </c>
      <c r="B81" s="5" t="s">
        <v>448</v>
      </c>
      <c r="C81" s="5" t="s">
        <v>448</v>
      </c>
      <c r="D81" s="5" t="s">
        <v>448</v>
      </c>
      <c r="E81" s="5" t="s">
        <v>448</v>
      </c>
      <c r="F81" s="5" t="s">
        <v>448</v>
      </c>
      <c r="G81" s="9" t="s">
        <v>977</v>
      </c>
      <c r="H81" s="5" t="s">
        <v>923</v>
      </c>
      <c r="I81" s="5" t="s">
        <v>683</v>
      </c>
      <c r="J81" s="18"/>
    </row>
    <row r="82" spans="1:10" ht="45" x14ac:dyDescent="0.25">
      <c r="A82" s="70" t="s">
        <v>198</v>
      </c>
      <c r="B82" s="23" t="s">
        <v>448</v>
      </c>
      <c r="C82" s="23" t="s">
        <v>424</v>
      </c>
      <c r="D82" s="23" t="s">
        <v>982</v>
      </c>
      <c r="E82" s="23" t="s">
        <v>424</v>
      </c>
      <c r="F82" s="23" t="s">
        <v>424</v>
      </c>
      <c r="G82" s="23" t="s">
        <v>983</v>
      </c>
      <c r="H82" s="23" t="s">
        <v>425</v>
      </c>
      <c r="I82" s="23" t="s">
        <v>426</v>
      </c>
      <c r="J82" s="74"/>
    </row>
    <row r="83" spans="1:10" ht="60" x14ac:dyDescent="0.25">
      <c r="A83" s="72" t="s">
        <v>213</v>
      </c>
      <c r="B83" s="27" t="s">
        <v>984</v>
      </c>
      <c r="C83" s="27" t="s">
        <v>424</v>
      </c>
      <c r="D83" s="27" t="s">
        <v>424</v>
      </c>
      <c r="E83" s="27" t="s">
        <v>424</v>
      </c>
      <c r="F83" s="27" t="s">
        <v>985</v>
      </c>
      <c r="G83" s="28" t="s">
        <v>424</v>
      </c>
      <c r="H83" s="27"/>
      <c r="I83" s="21" t="s">
        <v>683</v>
      </c>
      <c r="J83" s="76"/>
    </row>
    <row r="84" spans="1:10" ht="60" x14ac:dyDescent="0.25">
      <c r="A84" s="72" t="s">
        <v>214</v>
      </c>
      <c r="B84" s="27" t="s">
        <v>986</v>
      </c>
      <c r="C84" s="27" t="s">
        <v>424</v>
      </c>
      <c r="D84" s="27" t="s">
        <v>424</v>
      </c>
      <c r="E84" s="27" t="s">
        <v>424</v>
      </c>
      <c r="F84" s="27" t="s">
        <v>987</v>
      </c>
      <c r="G84" s="28" t="s">
        <v>424</v>
      </c>
      <c r="H84" s="27"/>
      <c r="I84" s="21" t="s">
        <v>683</v>
      </c>
      <c r="J84" s="76"/>
    </row>
    <row r="85" spans="1:10" ht="60" x14ac:dyDescent="0.25">
      <c r="A85" s="72" t="s">
        <v>215</v>
      </c>
      <c r="B85" s="27" t="s">
        <v>988</v>
      </c>
      <c r="C85" s="27" t="s">
        <v>424</v>
      </c>
      <c r="D85" s="27" t="s">
        <v>424</v>
      </c>
      <c r="E85" s="27" t="s">
        <v>424</v>
      </c>
      <c r="F85" s="27" t="s">
        <v>989</v>
      </c>
      <c r="G85" s="28" t="s">
        <v>424</v>
      </c>
      <c r="H85" s="27"/>
      <c r="I85" s="21" t="s">
        <v>683</v>
      </c>
      <c r="J85" s="76"/>
    </row>
    <row r="86" spans="1:10" ht="60" x14ac:dyDescent="0.25">
      <c r="A86" s="72" t="s">
        <v>216</v>
      </c>
      <c r="B86" s="27" t="s">
        <v>990</v>
      </c>
      <c r="C86" s="27" t="s">
        <v>424</v>
      </c>
      <c r="D86" s="27" t="s">
        <v>424</v>
      </c>
      <c r="E86" s="27" t="s">
        <v>424</v>
      </c>
      <c r="F86" s="27" t="s">
        <v>991</v>
      </c>
      <c r="G86" s="28" t="s">
        <v>424</v>
      </c>
      <c r="H86" s="27" t="s">
        <v>434</v>
      </c>
      <c r="I86" s="6" t="s">
        <v>683</v>
      </c>
      <c r="J86" s="76" t="s">
        <v>723</v>
      </c>
    </row>
    <row r="87" spans="1:10" ht="60" x14ac:dyDescent="0.25">
      <c r="A87" s="72" t="s">
        <v>217</v>
      </c>
      <c r="B87" s="27" t="s">
        <v>992</v>
      </c>
      <c r="C87" s="27" t="s">
        <v>424</v>
      </c>
      <c r="D87" s="27" t="s">
        <v>424</v>
      </c>
      <c r="E87" s="27" t="s">
        <v>424</v>
      </c>
      <c r="F87" s="27" t="s">
        <v>993</v>
      </c>
      <c r="G87" s="28" t="s">
        <v>424</v>
      </c>
      <c r="H87" s="27"/>
      <c r="I87" s="21" t="s">
        <v>683</v>
      </c>
      <c r="J87" s="76"/>
    </row>
    <row r="88" spans="1:10" ht="60" x14ac:dyDescent="0.25">
      <c r="A88" s="72" t="s">
        <v>218</v>
      </c>
      <c r="B88" s="27" t="s">
        <v>994</v>
      </c>
      <c r="C88" s="27" t="s">
        <v>424</v>
      </c>
      <c r="D88" s="27" t="s">
        <v>424</v>
      </c>
      <c r="E88" s="27" t="s">
        <v>424</v>
      </c>
      <c r="F88" s="27" t="s">
        <v>995</v>
      </c>
      <c r="G88" s="28" t="s">
        <v>424</v>
      </c>
      <c r="H88" s="27"/>
      <c r="I88" s="21" t="s">
        <v>683</v>
      </c>
      <c r="J88" s="76"/>
    </row>
    <row r="89" spans="1:10" ht="60" x14ac:dyDescent="0.25">
      <c r="A89" s="72" t="s">
        <v>219</v>
      </c>
      <c r="B89" s="27" t="s">
        <v>996</v>
      </c>
      <c r="C89" s="27" t="s">
        <v>424</v>
      </c>
      <c r="D89" s="27" t="s">
        <v>424</v>
      </c>
      <c r="E89" s="27" t="s">
        <v>424</v>
      </c>
      <c r="F89" s="27" t="s">
        <v>997</v>
      </c>
      <c r="G89" s="28" t="s">
        <v>424</v>
      </c>
      <c r="H89" s="27"/>
      <c r="I89" s="21" t="s">
        <v>683</v>
      </c>
      <c r="J89" s="76"/>
    </row>
    <row r="90" spans="1:10" ht="60" x14ac:dyDescent="0.25">
      <c r="A90" s="72" t="s">
        <v>220</v>
      </c>
      <c r="B90" s="27" t="s">
        <v>998</v>
      </c>
      <c r="C90" s="27" t="s">
        <v>999</v>
      </c>
      <c r="D90" s="27" t="s">
        <v>424</v>
      </c>
      <c r="E90" s="27" t="s">
        <v>424</v>
      </c>
      <c r="F90" s="27" t="s">
        <v>1000</v>
      </c>
      <c r="G90" s="28" t="s">
        <v>1001</v>
      </c>
      <c r="H90" s="27" t="s">
        <v>434</v>
      </c>
      <c r="I90" s="6" t="s">
        <v>683</v>
      </c>
      <c r="J90" s="76" t="s">
        <v>723</v>
      </c>
    </row>
    <row r="91" spans="1:10" ht="105" x14ac:dyDescent="0.25">
      <c r="A91" s="38" t="s">
        <v>221</v>
      </c>
      <c r="B91" s="5" t="s">
        <v>858</v>
      </c>
      <c r="C91" s="5" t="s">
        <v>424</v>
      </c>
      <c r="D91" s="5" t="s">
        <v>1002</v>
      </c>
      <c r="E91" s="5" t="s">
        <v>424</v>
      </c>
      <c r="F91" s="5" t="s">
        <v>424</v>
      </c>
      <c r="G91" s="5" t="s">
        <v>424</v>
      </c>
      <c r="H91" s="3" t="s">
        <v>425</v>
      </c>
      <c r="I91" s="3" t="s">
        <v>94</v>
      </c>
      <c r="J91" s="44"/>
    </row>
    <row r="92" spans="1:10" ht="105" x14ac:dyDescent="0.25">
      <c r="A92" s="38" t="s">
        <v>222</v>
      </c>
      <c r="B92" s="5" t="s">
        <v>858</v>
      </c>
      <c r="C92" s="5" t="s">
        <v>424</v>
      </c>
      <c r="D92" s="5" t="s">
        <v>859</v>
      </c>
      <c r="E92" s="5" t="s">
        <v>424</v>
      </c>
      <c r="F92" s="5" t="s">
        <v>424</v>
      </c>
      <c r="G92" s="5" t="s">
        <v>424</v>
      </c>
      <c r="H92" s="3" t="s">
        <v>425</v>
      </c>
      <c r="I92" s="3" t="s">
        <v>94</v>
      </c>
      <c r="J92" s="44"/>
    </row>
    <row r="93" spans="1:10" s="2" customFormat="1" ht="45" x14ac:dyDescent="0.25">
      <c r="A93" s="38" t="s">
        <v>223</v>
      </c>
      <c r="B93" s="5" t="s">
        <v>860</v>
      </c>
      <c r="C93" s="5" t="s">
        <v>424</v>
      </c>
      <c r="D93" s="5" t="s">
        <v>861</v>
      </c>
      <c r="E93" s="5" t="s">
        <v>424</v>
      </c>
      <c r="F93" s="5" t="s">
        <v>424</v>
      </c>
      <c r="G93" s="5" t="s">
        <v>424</v>
      </c>
      <c r="H93" s="3" t="s">
        <v>425</v>
      </c>
      <c r="I93" s="3" t="s">
        <v>94</v>
      </c>
      <c r="J93" s="44"/>
    </row>
    <row r="94" spans="1:10" x14ac:dyDescent="0.25">
      <c r="A94" s="43" t="s">
        <v>224</v>
      </c>
      <c r="B94" s="5" t="s">
        <v>424</v>
      </c>
      <c r="C94" s="5" t="s">
        <v>424</v>
      </c>
      <c r="D94" s="5" t="s">
        <v>424</v>
      </c>
      <c r="E94" s="5" t="s">
        <v>424</v>
      </c>
      <c r="F94" s="5" t="s">
        <v>424</v>
      </c>
      <c r="G94" s="5" t="s">
        <v>424</v>
      </c>
      <c r="H94" s="5" t="s">
        <v>434</v>
      </c>
      <c r="I94" s="6" t="s">
        <v>94</v>
      </c>
      <c r="J94" s="18"/>
    </row>
    <row r="95" spans="1:10" ht="45" x14ac:dyDescent="0.25">
      <c r="A95" s="56" t="s">
        <v>225</v>
      </c>
      <c r="B95" s="5" t="s">
        <v>862</v>
      </c>
      <c r="C95" s="5" t="s">
        <v>424</v>
      </c>
      <c r="D95" s="5" t="s">
        <v>595</v>
      </c>
      <c r="E95" s="5" t="s">
        <v>424</v>
      </c>
      <c r="F95" s="5" t="s">
        <v>424</v>
      </c>
      <c r="G95" s="5" t="s">
        <v>424</v>
      </c>
      <c r="H95" s="5" t="s">
        <v>425</v>
      </c>
      <c r="I95" s="6" t="s">
        <v>94</v>
      </c>
      <c r="J95" s="59" t="s">
        <v>683</v>
      </c>
    </row>
    <row r="96" spans="1:10" ht="45" x14ac:dyDescent="0.25">
      <c r="A96" s="72" t="s">
        <v>226</v>
      </c>
      <c r="B96" s="27" t="s">
        <v>1003</v>
      </c>
      <c r="C96" s="27" t="s">
        <v>424</v>
      </c>
      <c r="D96" s="27" t="s">
        <v>424</v>
      </c>
      <c r="E96" s="27" t="s">
        <v>424</v>
      </c>
      <c r="F96" s="27" t="s">
        <v>1004</v>
      </c>
      <c r="G96" s="28" t="s">
        <v>424</v>
      </c>
      <c r="H96" s="27"/>
      <c r="I96" s="21" t="s">
        <v>683</v>
      </c>
      <c r="J96" s="75"/>
    </row>
    <row r="97" spans="1:10" s="2" customFormat="1" ht="30" x14ac:dyDescent="0.25">
      <c r="A97" s="62" t="s">
        <v>227</v>
      </c>
      <c r="B97" s="25" t="s">
        <v>863</v>
      </c>
      <c r="C97" s="25" t="s">
        <v>424</v>
      </c>
      <c r="D97" s="25" t="s">
        <v>424</v>
      </c>
      <c r="E97" s="25" t="s">
        <v>424</v>
      </c>
      <c r="F97" s="25" t="s">
        <v>424</v>
      </c>
      <c r="G97" s="25" t="s">
        <v>854</v>
      </c>
      <c r="H97" s="25" t="s">
        <v>425</v>
      </c>
      <c r="I97" s="6" t="s">
        <v>94</v>
      </c>
      <c r="J97" s="64" t="s">
        <v>94</v>
      </c>
    </row>
    <row r="98" spans="1:10" s="2" customFormat="1" ht="30" x14ac:dyDescent="0.25">
      <c r="A98" s="62" t="s">
        <v>228</v>
      </c>
      <c r="B98" s="25" t="s">
        <v>864</v>
      </c>
      <c r="C98" s="25" t="s">
        <v>424</v>
      </c>
      <c r="D98" s="25" t="s">
        <v>424</v>
      </c>
      <c r="E98" s="25" t="s">
        <v>424</v>
      </c>
      <c r="F98" s="25" t="s">
        <v>424</v>
      </c>
      <c r="G98" s="25" t="s">
        <v>854</v>
      </c>
      <c r="H98" s="25" t="s">
        <v>425</v>
      </c>
      <c r="I98" s="6" t="s">
        <v>94</v>
      </c>
      <c r="J98" s="64"/>
    </row>
    <row r="99" spans="1:10" s="2" customFormat="1" ht="60" x14ac:dyDescent="0.25">
      <c r="A99" s="43" t="s">
        <v>229</v>
      </c>
      <c r="B99" s="5" t="s">
        <v>1005</v>
      </c>
      <c r="C99" s="5" t="s">
        <v>424</v>
      </c>
      <c r="D99" s="5" t="s">
        <v>424</v>
      </c>
      <c r="E99" s="5" t="s">
        <v>424</v>
      </c>
      <c r="F99" s="5" t="s">
        <v>424</v>
      </c>
      <c r="G99" s="9" t="s">
        <v>1006</v>
      </c>
      <c r="H99" s="5" t="s">
        <v>434</v>
      </c>
      <c r="I99" s="6" t="s">
        <v>94</v>
      </c>
      <c r="J99" s="18"/>
    </row>
    <row r="100" spans="1:10" s="2" customFormat="1" ht="45" x14ac:dyDescent="0.25">
      <c r="A100" s="43" t="s">
        <v>230</v>
      </c>
      <c r="B100" s="5" t="s">
        <v>1007</v>
      </c>
      <c r="C100" s="5" t="s">
        <v>424</v>
      </c>
      <c r="D100" s="5" t="s">
        <v>424</v>
      </c>
      <c r="E100" s="5" t="s">
        <v>424</v>
      </c>
      <c r="F100" s="5" t="s">
        <v>424</v>
      </c>
      <c r="G100" s="9" t="s">
        <v>1006</v>
      </c>
      <c r="H100" s="5" t="s">
        <v>434</v>
      </c>
      <c r="I100" s="6" t="s">
        <v>94</v>
      </c>
      <c r="J100" s="18"/>
    </row>
    <row r="101" spans="1:10" ht="30" x14ac:dyDescent="0.25">
      <c r="A101" s="72" t="s">
        <v>233</v>
      </c>
      <c r="B101" s="27" t="s">
        <v>865</v>
      </c>
      <c r="C101" s="27" t="s">
        <v>424</v>
      </c>
      <c r="D101" s="27" t="s">
        <v>424</v>
      </c>
      <c r="E101" s="27" t="s">
        <v>424</v>
      </c>
      <c r="F101" s="27" t="s">
        <v>866</v>
      </c>
      <c r="G101" s="28" t="s">
        <v>867</v>
      </c>
      <c r="H101" s="27" t="s">
        <v>434</v>
      </c>
      <c r="I101" s="6" t="s">
        <v>94</v>
      </c>
      <c r="J101" s="75"/>
    </row>
    <row r="102" spans="1:10" ht="30" x14ac:dyDescent="0.25">
      <c r="A102" s="71" t="s">
        <v>234</v>
      </c>
      <c r="B102" s="27" t="s">
        <v>868</v>
      </c>
      <c r="C102" s="27" t="s">
        <v>424</v>
      </c>
      <c r="D102" s="27" t="s">
        <v>424</v>
      </c>
      <c r="E102" s="27" t="s">
        <v>424</v>
      </c>
      <c r="F102" s="27" t="s">
        <v>869</v>
      </c>
      <c r="G102" s="28" t="s">
        <v>870</v>
      </c>
      <c r="H102" s="27" t="s">
        <v>434</v>
      </c>
      <c r="I102" s="6" t="s">
        <v>94</v>
      </c>
      <c r="J102" s="75"/>
    </row>
    <row r="103" spans="1:10" ht="60" x14ac:dyDescent="0.25">
      <c r="A103" s="72" t="s">
        <v>235</v>
      </c>
      <c r="B103" s="27" t="s">
        <v>1008</v>
      </c>
      <c r="C103" s="27" t="s">
        <v>424</v>
      </c>
      <c r="D103" s="27" t="s">
        <v>424</v>
      </c>
      <c r="E103" s="27" t="s">
        <v>424</v>
      </c>
      <c r="F103" s="27" t="s">
        <v>424</v>
      </c>
      <c r="G103" s="28" t="s">
        <v>1009</v>
      </c>
      <c r="H103" s="27" t="s">
        <v>434</v>
      </c>
      <c r="I103" s="6" t="s">
        <v>683</v>
      </c>
      <c r="J103" s="75"/>
    </row>
    <row r="104" spans="1:10" ht="120" x14ac:dyDescent="0.25">
      <c r="A104" s="71" t="s">
        <v>236</v>
      </c>
      <c r="B104" s="27" t="s">
        <v>1010</v>
      </c>
      <c r="C104" s="27" t="s">
        <v>424</v>
      </c>
      <c r="D104" s="27" t="s">
        <v>1011</v>
      </c>
      <c r="E104" s="27" t="s">
        <v>1012</v>
      </c>
      <c r="F104" s="27" t="s">
        <v>1013</v>
      </c>
      <c r="G104" s="28" t="s">
        <v>1014</v>
      </c>
      <c r="H104" s="27" t="s">
        <v>434</v>
      </c>
      <c r="I104" s="6" t="s">
        <v>683</v>
      </c>
      <c r="J104" s="75"/>
    </row>
    <row r="105" spans="1:10" ht="90" x14ac:dyDescent="0.25">
      <c r="A105" s="71" t="s">
        <v>1015</v>
      </c>
      <c r="B105" s="27" t="s">
        <v>1016</v>
      </c>
      <c r="C105" s="27" t="s">
        <v>424</v>
      </c>
      <c r="D105" s="27" t="s">
        <v>1017</v>
      </c>
      <c r="E105" s="27" t="s">
        <v>1018</v>
      </c>
      <c r="F105" s="27" t="s">
        <v>1019</v>
      </c>
      <c r="G105" s="28" t="s">
        <v>954</v>
      </c>
      <c r="H105" s="27" t="s">
        <v>434</v>
      </c>
      <c r="I105" s="6" t="s">
        <v>683</v>
      </c>
      <c r="J105" s="75"/>
    </row>
    <row r="106" spans="1:10" ht="75" x14ac:dyDescent="0.25">
      <c r="A106" s="71" t="s">
        <v>238</v>
      </c>
      <c r="B106" s="27" t="s">
        <v>1020</v>
      </c>
      <c r="C106" s="27" t="s">
        <v>424</v>
      </c>
      <c r="D106" s="27" t="s">
        <v>1017</v>
      </c>
      <c r="E106" s="27" t="s">
        <v>424</v>
      </c>
      <c r="F106" s="27" t="s">
        <v>1021</v>
      </c>
      <c r="G106" s="28" t="s">
        <v>954</v>
      </c>
      <c r="H106" s="27"/>
      <c r="I106" s="21" t="s">
        <v>683</v>
      </c>
      <c r="J106" s="75"/>
    </row>
    <row r="107" spans="1:10" s="2" customFormat="1" ht="45" x14ac:dyDescent="0.25">
      <c r="A107" s="43" t="s">
        <v>243</v>
      </c>
      <c r="B107" s="5" t="s">
        <v>1022</v>
      </c>
      <c r="C107" s="5" t="s">
        <v>448</v>
      </c>
      <c r="D107" s="5" t="s">
        <v>448</v>
      </c>
      <c r="E107" s="5" t="s">
        <v>448</v>
      </c>
      <c r="F107" s="5" t="s">
        <v>448</v>
      </c>
      <c r="G107" s="9" t="s">
        <v>1006</v>
      </c>
      <c r="H107" s="5" t="s">
        <v>434</v>
      </c>
      <c r="I107" s="6" t="s">
        <v>683</v>
      </c>
      <c r="J107" s="18"/>
    </row>
    <row r="108" spans="1:10" s="2" customFormat="1" ht="60" x14ac:dyDescent="0.25">
      <c r="A108" s="43" t="s">
        <v>244</v>
      </c>
      <c r="B108" s="5" t="s">
        <v>1023</v>
      </c>
      <c r="C108" s="5" t="s">
        <v>448</v>
      </c>
      <c r="D108" s="5" t="s">
        <v>448</v>
      </c>
      <c r="E108" s="5" t="s">
        <v>448</v>
      </c>
      <c r="F108" s="5" t="s">
        <v>448</v>
      </c>
      <c r="G108" s="9" t="s">
        <v>1006</v>
      </c>
      <c r="H108" s="5" t="s">
        <v>434</v>
      </c>
      <c r="I108" s="6" t="s">
        <v>683</v>
      </c>
      <c r="J108" s="18"/>
    </row>
    <row r="109" spans="1:10" s="2" customFormat="1" ht="45" x14ac:dyDescent="0.25">
      <c r="A109" s="43" t="s">
        <v>245</v>
      </c>
      <c r="B109" s="5" t="s">
        <v>448</v>
      </c>
      <c r="C109" s="5" t="s">
        <v>448</v>
      </c>
      <c r="D109" s="5" t="s">
        <v>448</v>
      </c>
      <c r="E109" s="5" t="s">
        <v>448</v>
      </c>
      <c r="F109" s="5" t="s">
        <v>448</v>
      </c>
      <c r="G109" s="9" t="s">
        <v>1006</v>
      </c>
      <c r="H109" s="5" t="s">
        <v>434</v>
      </c>
      <c r="I109" s="6" t="s">
        <v>683</v>
      </c>
      <c r="J109" s="18"/>
    </row>
    <row r="110" spans="1:10" ht="75" x14ac:dyDescent="0.25">
      <c r="A110" s="72" t="s">
        <v>246</v>
      </c>
      <c r="B110" s="27" t="s">
        <v>1024</v>
      </c>
      <c r="C110" s="27" t="s">
        <v>1025</v>
      </c>
      <c r="D110" s="27" t="s">
        <v>424</v>
      </c>
      <c r="E110" s="27" t="s">
        <v>1026</v>
      </c>
      <c r="F110" s="27" t="s">
        <v>424</v>
      </c>
      <c r="G110" s="27" t="s">
        <v>424</v>
      </c>
      <c r="H110" s="27" t="s">
        <v>923</v>
      </c>
      <c r="I110" s="6" t="s">
        <v>683</v>
      </c>
      <c r="J110" s="75"/>
    </row>
    <row r="111" spans="1:10" ht="45" x14ac:dyDescent="0.25">
      <c r="A111" s="72" t="s">
        <v>247</v>
      </c>
      <c r="B111" s="27" t="s">
        <v>1027</v>
      </c>
      <c r="C111" s="27" t="s">
        <v>424</v>
      </c>
      <c r="D111" s="27" t="s">
        <v>424</v>
      </c>
      <c r="E111" s="27" t="s">
        <v>424</v>
      </c>
      <c r="F111" s="27" t="s">
        <v>1028</v>
      </c>
      <c r="G111" s="28" t="s">
        <v>424</v>
      </c>
      <c r="H111" s="27" t="s">
        <v>923</v>
      </c>
      <c r="I111" s="21" t="s">
        <v>683</v>
      </c>
      <c r="J111" s="75"/>
    </row>
    <row r="112" spans="1:10" ht="75" x14ac:dyDescent="0.25">
      <c r="A112" s="38" t="s">
        <v>248</v>
      </c>
      <c r="B112" s="5" t="s">
        <v>737</v>
      </c>
      <c r="C112" s="5" t="s">
        <v>424</v>
      </c>
      <c r="D112" s="5" t="s">
        <v>448</v>
      </c>
      <c r="E112" s="5" t="s">
        <v>424</v>
      </c>
      <c r="F112" s="5" t="s">
        <v>424</v>
      </c>
      <c r="G112" s="5" t="s">
        <v>424</v>
      </c>
      <c r="H112" s="3" t="s">
        <v>425</v>
      </c>
      <c r="I112" s="3" t="s">
        <v>366</v>
      </c>
      <c r="J112" s="44"/>
    </row>
    <row r="113" spans="1:10" ht="90" x14ac:dyDescent="0.25">
      <c r="A113" s="38" t="s">
        <v>249</v>
      </c>
      <c r="B113" s="5" t="s">
        <v>738</v>
      </c>
      <c r="C113" s="5" t="s">
        <v>424</v>
      </c>
      <c r="D113" s="5" t="s">
        <v>448</v>
      </c>
      <c r="E113" s="5" t="s">
        <v>424</v>
      </c>
      <c r="F113" s="5" t="s">
        <v>424</v>
      </c>
      <c r="G113" s="5" t="s">
        <v>424</v>
      </c>
      <c r="H113" s="3" t="s">
        <v>425</v>
      </c>
      <c r="I113" s="3" t="s">
        <v>366</v>
      </c>
      <c r="J113" s="44"/>
    </row>
    <row r="114" spans="1:10" ht="165" x14ac:dyDescent="0.25">
      <c r="A114" s="38" t="s">
        <v>250</v>
      </c>
      <c r="B114" s="5" t="s">
        <v>739</v>
      </c>
      <c r="C114" s="5" t="s">
        <v>424</v>
      </c>
      <c r="D114" s="5" t="s">
        <v>448</v>
      </c>
      <c r="E114" s="5" t="s">
        <v>740</v>
      </c>
      <c r="F114" s="5" t="s">
        <v>424</v>
      </c>
      <c r="G114" s="5" t="s">
        <v>424</v>
      </c>
      <c r="H114" s="3" t="s">
        <v>425</v>
      </c>
      <c r="I114" s="3" t="s">
        <v>366</v>
      </c>
      <c r="J114" s="44"/>
    </row>
    <row r="115" spans="1:10" ht="90" x14ac:dyDescent="0.25">
      <c r="A115" s="38" t="s">
        <v>251</v>
      </c>
      <c r="B115" s="5" t="s">
        <v>741</v>
      </c>
      <c r="C115" s="5" t="s">
        <v>424</v>
      </c>
      <c r="D115" s="5" t="s">
        <v>448</v>
      </c>
      <c r="E115" s="5" t="s">
        <v>424</v>
      </c>
      <c r="F115" s="5" t="s">
        <v>424</v>
      </c>
      <c r="G115" s="5" t="s">
        <v>424</v>
      </c>
      <c r="H115" s="3" t="s">
        <v>425</v>
      </c>
      <c r="I115" s="3" t="s">
        <v>366</v>
      </c>
      <c r="J115" s="44"/>
    </row>
    <row r="116" spans="1:10" ht="30" x14ac:dyDescent="0.25">
      <c r="A116" s="38" t="s">
        <v>252</v>
      </c>
      <c r="B116" s="5" t="s">
        <v>742</v>
      </c>
      <c r="C116" s="5" t="s">
        <v>424</v>
      </c>
      <c r="D116" s="5" t="s">
        <v>448</v>
      </c>
      <c r="E116" s="5" t="s">
        <v>424</v>
      </c>
      <c r="F116" s="5" t="s">
        <v>424</v>
      </c>
      <c r="G116" s="5" t="s">
        <v>424</v>
      </c>
      <c r="H116" s="3" t="s">
        <v>425</v>
      </c>
      <c r="I116" s="3" t="s">
        <v>366</v>
      </c>
      <c r="J116" s="44"/>
    </row>
    <row r="117" spans="1:10" ht="30" x14ac:dyDescent="0.25">
      <c r="A117" s="38" t="s">
        <v>253</v>
      </c>
      <c r="B117" s="5" t="s">
        <v>743</v>
      </c>
      <c r="C117" s="5" t="s">
        <v>424</v>
      </c>
      <c r="D117" s="5" t="s">
        <v>448</v>
      </c>
      <c r="E117" s="5" t="s">
        <v>424</v>
      </c>
      <c r="F117" s="5" t="s">
        <v>424</v>
      </c>
      <c r="G117" s="5" t="s">
        <v>424</v>
      </c>
      <c r="H117" s="3" t="s">
        <v>425</v>
      </c>
      <c r="I117" s="3" t="s">
        <v>366</v>
      </c>
      <c r="J117" s="44"/>
    </row>
    <row r="118" spans="1:10" ht="75" x14ac:dyDescent="0.25">
      <c r="A118" s="38" t="s">
        <v>254</v>
      </c>
      <c r="B118" s="5" t="s">
        <v>1029</v>
      </c>
      <c r="C118" s="5" t="s">
        <v>1030</v>
      </c>
      <c r="D118" s="5" t="s">
        <v>424</v>
      </c>
      <c r="E118" s="5" t="s">
        <v>424</v>
      </c>
      <c r="F118" s="5" t="s">
        <v>424</v>
      </c>
      <c r="G118" s="5" t="s">
        <v>424</v>
      </c>
      <c r="H118" s="3" t="s">
        <v>434</v>
      </c>
      <c r="I118" s="6" t="s">
        <v>683</v>
      </c>
      <c r="J118" s="44"/>
    </row>
    <row r="119" spans="1:10" ht="60" x14ac:dyDescent="0.25">
      <c r="A119" s="38" t="s">
        <v>255</v>
      </c>
      <c r="B119" s="5" t="s">
        <v>1031</v>
      </c>
      <c r="C119" s="5" t="s">
        <v>1032</v>
      </c>
      <c r="D119" s="5" t="s">
        <v>424</v>
      </c>
      <c r="E119" s="5" t="s">
        <v>424</v>
      </c>
      <c r="F119" s="5" t="s">
        <v>424</v>
      </c>
      <c r="G119" s="5" t="s">
        <v>424</v>
      </c>
      <c r="H119" s="3" t="s">
        <v>434</v>
      </c>
      <c r="I119" s="6" t="s">
        <v>683</v>
      </c>
      <c r="J119" s="44"/>
    </row>
    <row r="120" spans="1:10" ht="45" x14ac:dyDescent="0.25">
      <c r="A120" s="38" t="s">
        <v>256</v>
      </c>
      <c r="B120" s="5" t="s">
        <v>1033</v>
      </c>
      <c r="C120" s="5" t="s">
        <v>424</v>
      </c>
      <c r="D120" s="5" t="s">
        <v>424</v>
      </c>
      <c r="E120" s="5" t="s">
        <v>424</v>
      </c>
      <c r="F120" s="5" t="s">
        <v>424</v>
      </c>
      <c r="G120" s="5" t="s">
        <v>424</v>
      </c>
      <c r="H120" s="3" t="s">
        <v>434</v>
      </c>
      <c r="I120" s="6" t="s">
        <v>683</v>
      </c>
      <c r="J120" s="44"/>
    </row>
    <row r="121" spans="1:10" ht="60" x14ac:dyDescent="0.25">
      <c r="A121" s="38" t="s">
        <v>257</v>
      </c>
      <c r="B121" s="5" t="s">
        <v>1034</v>
      </c>
      <c r="C121" s="5" t="s">
        <v>1035</v>
      </c>
      <c r="D121" s="5" t="s">
        <v>424</v>
      </c>
      <c r="E121" s="5" t="s">
        <v>424</v>
      </c>
      <c r="F121" s="5" t="s">
        <v>424</v>
      </c>
      <c r="G121" s="5" t="s">
        <v>424</v>
      </c>
      <c r="H121" s="3" t="s">
        <v>434</v>
      </c>
      <c r="I121" s="6" t="s">
        <v>683</v>
      </c>
      <c r="J121" s="44"/>
    </row>
    <row r="122" spans="1:10" ht="75" x14ac:dyDescent="0.25">
      <c r="A122" s="38" t="s">
        <v>258</v>
      </c>
      <c r="B122" s="5" t="s">
        <v>1036</v>
      </c>
      <c r="C122" s="5" t="s">
        <v>1037</v>
      </c>
      <c r="D122" s="5" t="s">
        <v>424</v>
      </c>
      <c r="E122" s="5" t="s">
        <v>424</v>
      </c>
      <c r="F122" s="5" t="s">
        <v>424</v>
      </c>
      <c r="G122" s="5" t="s">
        <v>424</v>
      </c>
      <c r="H122" s="3"/>
      <c r="I122" s="21" t="s">
        <v>683</v>
      </c>
      <c r="J122" s="44"/>
    </row>
    <row r="123" spans="1:10" ht="60" x14ac:dyDescent="0.25">
      <c r="A123" s="38" t="s">
        <v>259</v>
      </c>
      <c r="B123" s="5" t="s">
        <v>1038</v>
      </c>
      <c r="C123" s="5" t="s">
        <v>1039</v>
      </c>
      <c r="D123" s="5" t="s">
        <v>424</v>
      </c>
      <c r="E123" s="5" t="s">
        <v>424</v>
      </c>
      <c r="F123" s="5" t="s">
        <v>424</v>
      </c>
      <c r="G123" s="5" t="s">
        <v>424</v>
      </c>
      <c r="H123" s="3" t="s">
        <v>434</v>
      </c>
      <c r="I123" s="6" t="s">
        <v>683</v>
      </c>
      <c r="J123" s="44"/>
    </row>
    <row r="124" spans="1:10" ht="90" x14ac:dyDescent="0.25">
      <c r="A124" s="38" t="s">
        <v>260</v>
      </c>
      <c r="B124" s="5" t="s">
        <v>1040</v>
      </c>
      <c r="C124" s="5" t="s">
        <v>1041</v>
      </c>
      <c r="D124" s="5" t="s">
        <v>424</v>
      </c>
      <c r="E124" s="5" t="s">
        <v>424</v>
      </c>
      <c r="F124" s="5" t="s">
        <v>424</v>
      </c>
      <c r="G124" s="5" t="s">
        <v>1042</v>
      </c>
      <c r="H124" s="3" t="s">
        <v>434</v>
      </c>
      <c r="I124" s="6" t="s">
        <v>683</v>
      </c>
      <c r="J124" s="44"/>
    </row>
    <row r="125" spans="1:10" ht="60" x14ac:dyDescent="0.25">
      <c r="A125" s="38" t="s">
        <v>261</v>
      </c>
      <c r="B125" s="5" t="s">
        <v>1043</v>
      </c>
      <c r="C125" s="5" t="s">
        <v>1044</v>
      </c>
      <c r="D125" s="5" t="s">
        <v>424</v>
      </c>
      <c r="E125" s="5" t="s">
        <v>424</v>
      </c>
      <c r="F125" s="5" t="s">
        <v>424</v>
      </c>
      <c r="G125" s="5" t="s">
        <v>424</v>
      </c>
      <c r="H125" s="3" t="s">
        <v>434</v>
      </c>
      <c r="I125" s="6" t="s">
        <v>683</v>
      </c>
      <c r="J125" s="44"/>
    </row>
    <row r="126" spans="1:10" ht="150" x14ac:dyDescent="0.25">
      <c r="A126" s="38" t="s">
        <v>262</v>
      </c>
      <c r="B126" s="5" t="s">
        <v>1045</v>
      </c>
      <c r="C126" s="5" t="s">
        <v>1046</v>
      </c>
      <c r="D126" s="5" t="s">
        <v>424</v>
      </c>
      <c r="E126" s="5" t="s">
        <v>424</v>
      </c>
      <c r="F126" s="5" t="s">
        <v>424</v>
      </c>
      <c r="G126" s="5" t="s">
        <v>424</v>
      </c>
      <c r="H126" s="3" t="s">
        <v>434</v>
      </c>
      <c r="I126" s="6" t="s">
        <v>683</v>
      </c>
      <c r="J126" s="44"/>
    </row>
    <row r="127" spans="1:10" ht="60" x14ac:dyDescent="0.25">
      <c r="A127" s="38" t="s">
        <v>263</v>
      </c>
      <c r="B127" s="5" t="s">
        <v>1047</v>
      </c>
      <c r="C127" s="5" t="s">
        <v>1048</v>
      </c>
      <c r="D127" s="5" t="s">
        <v>424</v>
      </c>
      <c r="E127" s="5" t="s">
        <v>424</v>
      </c>
      <c r="F127" s="5" t="s">
        <v>424</v>
      </c>
      <c r="G127" s="5" t="s">
        <v>424</v>
      </c>
      <c r="H127" s="3" t="s">
        <v>434</v>
      </c>
      <c r="I127" s="6" t="s">
        <v>683</v>
      </c>
      <c r="J127" s="44"/>
    </row>
    <row r="128" spans="1:10" ht="90" x14ac:dyDescent="0.25">
      <c r="A128" s="38" t="s">
        <v>264</v>
      </c>
      <c r="B128" s="5" t="s">
        <v>1049</v>
      </c>
      <c r="C128" s="5" t="s">
        <v>1050</v>
      </c>
      <c r="D128" s="5" t="s">
        <v>424</v>
      </c>
      <c r="E128" s="5" t="s">
        <v>424</v>
      </c>
      <c r="F128" s="5" t="s">
        <v>424</v>
      </c>
      <c r="G128" s="5" t="s">
        <v>424</v>
      </c>
      <c r="H128" s="3" t="s">
        <v>434</v>
      </c>
      <c r="I128" s="6" t="s">
        <v>683</v>
      </c>
      <c r="J128" s="44"/>
    </row>
    <row r="129" spans="1:10" ht="75" x14ac:dyDescent="0.25">
      <c r="A129" s="38" t="s">
        <v>265</v>
      </c>
      <c r="B129" s="5" t="s">
        <v>1051</v>
      </c>
      <c r="C129" s="5" t="s">
        <v>1052</v>
      </c>
      <c r="D129" s="5" t="s">
        <v>424</v>
      </c>
      <c r="E129" s="5" t="s">
        <v>424</v>
      </c>
      <c r="F129" s="5" t="s">
        <v>424</v>
      </c>
      <c r="G129" s="5" t="s">
        <v>424</v>
      </c>
      <c r="H129" s="3" t="s">
        <v>434</v>
      </c>
      <c r="I129" s="6" t="s">
        <v>683</v>
      </c>
      <c r="J129" s="44"/>
    </row>
    <row r="130" spans="1:10" ht="60" x14ac:dyDescent="0.25">
      <c r="A130" s="38" t="s">
        <v>266</v>
      </c>
      <c r="B130" s="5" t="s">
        <v>1053</v>
      </c>
      <c r="C130" s="5" t="s">
        <v>1054</v>
      </c>
      <c r="D130" s="5" t="s">
        <v>424</v>
      </c>
      <c r="E130" s="5" t="s">
        <v>424</v>
      </c>
      <c r="F130" s="5" t="s">
        <v>424</v>
      </c>
      <c r="G130" s="5" t="s">
        <v>424</v>
      </c>
      <c r="H130" s="3" t="s">
        <v>434</v>
      </c>
      <c r="I130" s="6" t="s">
        <v>683</v>
      </c>
      <c r="J130" s="44"/>
    </row>
    <row r="131" spans="1:10" ht="75" x14ac:dyDescent="0.25">
      <c r="A131" s="38" t="s">
        <v>267</v>
      </c>
      <c r="B131" s="5" t="s">
        <v>1055</v>
      </c>
      <c r="C131" s="5" t="s">
        <v>1056</v>
      </c>
      <c r="D131" s="5" t="s">
        <v>424</v>
      </c>
      <c r="E131" s="5" t="s">
        <v>424</v>
      </c>
      <c r="F131" s="5" t="s">
        <v>424</v>
      </c>
      <c r="G131" s="5" t="s">
        <v>424</v>
      </c>
      <c r="H131" s="3"/>
      <c r="I131" s="21" t="s">
        <v>683</v>
      </c>
      <c r="J131" s="44"/>
    </row>
    <row r="132" spans="1:10" ht="75" x14ac:dyDescent="0.25">
      <c r="A132" s="38" t="s">
        <v>268</v>
      </c>
      <c r="B132" s="5" t="s">
        <v>1057</v>
      </c>
      <c r="C132" s="5" t="s">
        <v>1058</v>
      </c>
      <c r="D132" s="5" t="s">
        <v>424</v>
      </c>
      <c r="E132" s="5" t="s">
        <v>424</v>
      </c>
      <c r="F132" s="5" t="s">
        <v>424</v>
      </c>
      <c r="G132" s="5" t="s">
        <v>424</v>
      </c>
      <c r="H132" s="3" t="s">
        <v>434</v>
      </c>
      <c r="I132" s="6" t="s">
        <v>683</v>
      </c>
      <c r="J132" s="44"/>
    </row>
    <row r="133" spans="1:10" ht="60" x14ac:dyDescent="0.25">
      <c r="A133" s="38" t="s">
        <v>269</v>
      </c>
      <c r="B133" s="5" t="s">
        <v>1059</v>
      </c>
      <c r="C133" s="5" t="s">
        <v>1060</v>
      </c>
      <c r="D133" s="5" t="s">
        <v>424</v>
      </c>
      <c r="E133" s="5" t="s">
        <v>424</v>
      </c>
      <c r="F133" s="5" t="s">
        <v>424</v>
      </c>
      <c r="G133" s="5" t="s">
        <v>424</v>
      </c>
      <c r="H133" s="3" t="s">
        <v>434</v>
      </c>
      <c r="I133" s="6" t="s">
        <v>683</v>
      </c>
      <c r="J133" s="44"/>
    </row>
    <row r="134" spans="1:10" ht="120" x14ac:dyDescent="0.25">
      <c r="A134" s="38" t="s">
        <v>270</v>
      </c>
      <c r="B134" s="5" t="s">
        <v>1061</v>
      </c>
      <c r="C134" s="5" t="s">
        <v>1062</v>
      </c>
      <c r="D134" s="5" t="s">
        <v>424</v>
      </c>
      <c r="E134" s="5" t="s">
        <v>424</v>
      </c>
      <c r="F134" s="5" t="s">
        <v>424</v>
      </c>
      <c r="G134" s="5" t="s">
        <v>424</v>
      </c>
      <c r="H134" s="3" t="s">
        <v>434</v>
      </c>
      <c r="I134" s="6" t="s">
        <v>683</v>
      </c>
      <c r="J134" s="44"/>
    </row>
    <row r="135" spans="1:10" ht="180" x14ac:dyDescent="0.25">
      <c r="A135" s="72" t="s">
        <v>271</v>
      </c>
      <c r="B135" s="27" t="s">
        <v>1063</v>
      </c>
      <c r="C135" s="27" t="s">
        <v>424</v>
      </c>
      <c r="D135" s="27" t="s">
        <v>1064</v>
      </c>
      <c r="E135" s="27" t="s">
        <v>1065</v>
      </c>
      <c r="F135" s="27" t="s">
        <v>1066</v>
      </c>
      <c r="G135" s="28" t="s">
        <v>1067</v>
      </c>
      <c r="H135" s="27"/>
      <c r="I135" s="21" t="s">
        <v>683</v>
      </c>
      <c r="J135" s="76"/>
    </row>
    <row r="136" spans="1:10" ht="180" x14ac:dyDescent="0.25">
      <c r="A136" s="72" t="s">
        <v>272</v>
      </c>
      <c r="B136" s="27" t="s">
        <v>1068</v>
      </c>
      <c r="C136" s="27" t="s">
        <v>424</v>
      </c>
      <c r="D136" s="27" t="s">
        <v>1069</v>
      </c>
      <c r="E136" s="27" t="s">
        <v>1065</v>
      </c>
      <c r="F136" s="27" t="s">
        <v>1070</v>
      </c>
      <c r="G136" s="28" t="s">
        <v>1071</v>
      </c>
      <c r="H136" s="27" t="s">
        <v>425</v>
      </c>
      <c r="I136" s="6" t="s">
        <v>683</v>
      </c>
      <c r="J136" s="76" t="s">
        <v>723</v>
      </c>
    </row>
    <row r="137" spans="1:10" ht="180" x14ac:dyDescent="0.25">
      <c r="A137" s="72" t="s">
        <v>273</v>
      </c>
      <c r="B137" s="27" t="s">
        <v>1072</v>
      </c>
      <c r="C137" s="27" t="s">
        <v>424</v>
      </c>
      <c r="D137" s="27" t="s">
        <v>1073</v>
      </c>
      <c r="E137" s="27" t="s">
        <v>1065</v>
      </c>
      <c r="F137" s="27" t="s">
        <v>1074</v>
      </c>
      <c r="G137" s="28" t="s">
        <v>1075</v>
      </c>
      <c r="H137" s="27" t="s">
        <v>425</v>
      </c>
      <c r="I137" s="6" t="s">
        <v>683</v>
      </c>
      <c r="J137" s="76" t="s">
        <v>723</v>
      </c>
    </row>
    <row r="138" spans="1:10" s="2" customFormat="1" ht="30" x14ac:dyDescent="0.25">
      <c r="A138" s="56" t="s">
        <v>274</v>
      </c>
      <c r="B138" s="5" t="s">
        <v>873</v>
      </c>
      <c r="C138" s="5" t="s">
        <v>448</v>
      </c>
      <c r="D138" s="5" t="s">
        <v>448</v>
      </c>
      <c r="E138" s="5" t="s">
        <v>448</v>
      </c>
      <c r="F138" s="5" t="s">
        <v>448</v>
      </c>
      <c r="G138" s="5" t="s">
        <v>874</v>
      </c>
      <c r="H138" s="5" t="s">
        <v>425</v>
      </c>
      <c r="I138" s="6" t="s">
        <v>94</v>
      </c>
      <c r="J138" s="59" t="s">
        <v>683</v>
      </c>
    </row>
    <row r="139" spans="1:10" s="2" customFormat="1" ht="45" x14ac:dyDescent="0.25">
      <c r="A139" s="56" t="s">
        <v>275</v>
      </c>
      <c r="B139" s="5" t="s">
        <v>875</v>
      </c>
      <c r="C139" s="5" t="s">
        <v>424</v>
      </c>
      <c r="D139" s="5" t="s">
        <v>595</v>
      </c>
      <c r="E139" s="5" t="s">
        <v>424</v>
      </c>
      <c r="F139" s="5" t="s">
        <v>424</v>
      </c>
      <c r="G139" s="5" t="s">
        <v>424</v>
      </c>
      <c r="H139" s="5" t="s">
        <v>425</v>
      </c>
      <c r="I139" s="6" t="s">
        <v>94</v>
      </c>
      <c r="J139" s="18"/>
    </row>
    <row r="140" spans="1:10" ht="45" x14ac:dyDescent="0.25">
      <c r="A140" s="38" t="s">
        <v>276</v>
      </c>
      <c r="B140" s="5" t="s">
        <v>1076</v>
      </c>
      <c r="C140" s="5" t="s">
        <v>424</v>
      </c>
      <c r="D140" s="5" t="s">
        <v>1077</v>
      </c>
      <c r="E140" s="5" t="s">
        <v>424</v>
      </c>
      <c r="F140" s="5" t="s">
        <v>424</v>
      </c>
      <c r="G140" s="5" t="s">
        <v>424</v>
      </c>
      <c r="H140" s="3" t="s">
        <v>425</v>
      </c>
      <c r="I140" s="6" t="s">
        <v>683</v>
      </c>
      <c r="J140" s="44"/>
    </row>
    <row r="141" spans="1:10" x14ac:dyDescent="0.25">
      <c r="A141" s="38" t="s">
        <v>277</v>
      </c>
      <c r="B141" s="5" t="s">
        <v>876</v>
      </c>
      <c r="C141" s="5" t="s">
        <v>424</v>
      </c>
      <c r="D141" s="5" t="s">
        <v>424</v>
      </c>
      <c r="E141" s="5" t="s">
        <v>424</v>
      </c>
      <c r="F141" s="5" t="s">
        <v>424</v>
      </c>
      <c r="G141" s="5" t="s">
        <v>424</v>
      </c>
      <c r="H141" s="3" t="s">
        <v>425</v>
      </c>
      <c r="I141" s="3" t="s">
        <v>94</v>
      </c>
      <c r="J141" s="44"/>
    </row>
    <row r="142" spans="1:10" ht="30" x14ac:dyDescent="0.25">
      <c r="A142" s="38" t="s">
        <v>278</v>
      </c>
      <c r="B142" s="5" t="s">
        <v>877</v>
      </c>
      <c r="C142" s="5" t="s">
        <v>424</v>
      </c>
      <c r="D142" s="5" t="s">
        <v>424</v>
      </c>
      <c r="E142" s="5" t="s">
        <v>424</v>
      </c>
      <c r="F142" s="5" t="s">
        <v>424</v>
      </c>
      <c r="G142" s="5" t="s">
        <v>424</v>
      </c>
      <c r="H142" s="3" t="s">
        <v>425</v>
      </c>
      <c r="I142" s="3" t="s">
        <v>94</v>
      </c>
      <c r="J142" s="44"/>
    </row>
    <row r="143" spans="1:10" ht="30" x14ac:dyDescent="0.25">
      <c r="A143" s="38" t="s">
        <v>279</v>
      </c>
      <c r="B143" s="5" t="s">
        <v>878</v>
      </c>
      <c r="C143" s="5" t="s">
        <v>424</v>
      </c>
      <c r="D143" s="5" t="s">
        <v>424</v>
      </c>
      <c r="E143" s="5" t="s">
        <v>424</v>
      </c>
      <c r="F143" s="5" t="s">
        <v>424</v>
      </c>
      <c r="G143" s="5" t="s">
        <v>424</v>
      </c>
      <c r="H143" s="3" t="s">
        <v>425</v>
      </c>
      <c r="I143" s="3" t="s">
        <v>94</v>
      </c>
      <c r="J143" s="44"/>
    </row>
    <row r="144" spans="1:10" ht="30" x14ac:dyDescent="0.25">
      <c r="A144" s="38" t="s">
        <v>280</v>
      </c>
      <c r="B144" s="5" t="s">
        <v>879</v>
      </c>
      <c r="C144" s="5" t="s">
        <v>424</v>
      </c>
      <c r="D144" s="5" t="s">
        <v>424</v>
      </c>
      <c r="E144" s="5" t="s">
        <v>424</v>
      </c>
      <c r="F144" s="5" t="s">
        <v>424</v>
      </c>
      <c r="G144" s="5" t="s">
        <v>424</v>
      </c>
      <c r="H144" s="3" t="s">
        <v>425</v>
      </c>
      <c r="I144" s="3" t="s">
        <v>94</v>
      </c>
      <c r="J144" s="44"/>
    </row>
    <row r="145" spans="1:10" ht="30" x14ac:dyDescent="0.25">
      <c r="A145" s="38" t="s">
        <v>281</v>
      </c>
      <c r="B145" s="5" t="s">
        <v>880</v>
      </c>
      <c r="C145" s="5" t="s">
        <v>424</v>
      </c>
      <c r="D145" s="5" t="s">
        <v>424</v>
      </c>
      <c r="E145" s="5" t="s">
        <v>424</v>
      </c>
      <c r="F145" s="5" t="s">
        <v>424</v>
      </c>
      <c r="G145" s="5" t="s">
        <v>424</v>
      </c>
      <c r="H145" s="3" t="s">
        <v>425</v>
      </c>
      <c r="I145" s="3" t="s">
        <v>94</v>
      </c>
      <c r="J145" s="44"/>
    </row>
    <row r="146" spans="1:10" x14ac:dyDescent="0.25">
      <c r="A146" s="38" t="s">
        <v>282</v>
      </c>
      <c r="B146" s="5" t="s">
        <v>881</v>
      </c>
      <c r="C146" s="5" t="s">
        <v>424</v>
      </c>
      <c r="D146" s="5" t="s">
        <v>424</v>
      </c>
      <c r="E146" s="5" t="s">
        <v>424</v>
      </c>
      <c r="F146" s="5" t="s">
        <v>424</v>
      </c>
      <c r="G146" s="5" t="s">
        <v>424</v>
      </c>
      <c r="H146" s="3" t="s">
        <v>425</v>
      </c>
      <c r="I146" s="3" t="s">
        <v>882</v>
      </c>
      <c r="J146" s="44"/>
    </row>
    <row r="147" spans="1:10" ht="30" x14ac:dyDescent="0.25">
      <c r="A147" s="38" t="s">
        <v>283</v>
      </c>
      <c r="B147" s="5" t="s">
        <v>883</v>
      </c>
      <c r="C147" s="5" t="s">
        <v>424</v>
      </c>
      <c r="D147" s="5" t="s">
        <v>424</v>
      </c>
      <c r="E147" s="5" t="s">
        <v>424</v>
      </c>
      <c r="F147" s="5" t="s">
        <v>424</v>
      </c>
      <c r="G147" s="5" t="s">
        <v>424</v>
      </c>
      <c r="H147" s="3" t="s">
        <v>425</v>
      </c>
      <c r="I147" s="3" t="s">
        <v>94</v>
      </c>
      <c r="J147" s="44"/>
    </row>
    <row r="148" spans="1:10" s="2" customFormat="1" ht="60" x14ac:dyDescent="0.25">
      <c r="A148" s="56" t="s">
        <v>284</v>
      </c>
      <c r="B148" s="5" t="s">
        <v>884</v>
      </c>
      <c r="C148" s="5" t="s">
        <v>424</v>
      </c>
      <c r="D148" s="5" t="s">
        <v>424</v>
      </c>
      <c r="E148" s="5" t="s">
        <v>424</v>
      </c>
      <c r="F148" s="5" t="s">
        <v>424</v>
      </c>
      <c r="G148" s="5" t="s">
        <v>885</v>
      </c>
      <c r="H148" s="5" t="s">
        <v>425</v>
      </c>
      <c r="I148" s="6" t="s">
        <v>94</v>
      </c>
      <c r="J148" s="59" t="s">
        <v>683</v>
      </c>
    </row>
    <row r="149" spans="1:10" ht="45" x14ac:dyDescent="0.25">
      <c r="A149" s="38" t="s">
        <v>286</v>
      </c>
      <c r="B149" s="5" t="s">
        <v>1078</v>
      </c>
      <c r="C149" s="5" t="s">
        <v>424</v>
      </c>
      <c r="D149" s="5" t="s">
        <v>424</v>
      </c>
      <c r="E149" s="5" t="s">
        <v>424</v>
      </c>
      <c r="F149" s="5" t="s">
        <v>424</v>
      </c>
      <c r="G149" s="5" t="s">
        <v>424</v>
      </c>
      <c r="H149" s="3" t="s">
        <v>434</v>
      </c>
      <c r="I149" s="3" t="s">
        <v>426</v>
      </c>
      <c r="J149" s="44"/>
    </row>
    <row r="150" spans="1:10" ht="90" x14ac:dyDescent="0.25">
      <c r="A150" s="79" t="s">
        <v>293</v>
      </c>
      <c r="B150" s="26" t="s">
        <v>1079</v>
      </c>
      <c r="C150" s="12" t="s">
        <v>1080</v>
      </c>
      <c r="D150" s="12" t="s">
        <v>1081</v>
      </c>
      <c r="E150" s="12" t="s">
        <v>1082</v>
      </c>
      <c r="F150" s="12" t="s">
        <v>1083</v>
      </c>
      <c r="G150" s="12" t="s">
        <v>424</v>
      </c>
      <c r="H150" s="11" t="s">
        <v>434</v>
      </c>
      <c r="I150" s="6" t="s">
        <v>683</v>
      </c>
      <c r="J150" s="80"/>
    </row>
    <row r="151" spans="1:10" s="2" customFormat="1" ht="75" x14ac:dyDescent="0.25">
      <c r="A151" s="56" t="s">
        <v>295</v>
      </c>
      <c r="B151" s="5" t="s">
        <v>886</v>
      </c>
      <c r="C151" s="5" t="s">
        <v>424</v>
      </c>
      <c r="D151" s="5" t="s">
        <v>424</v>
      </c>
      <c r="E151" s="5" t="s">
        <v>887</v>
      </c>
      <c r="F151" s="5" t="s">
        <v>888</v>
      </c>
      <c r="G151" s="5" t="s">
        <v>424</v>
      </c>
      <c r="H151" s="5" t="s">
        <v>425</v>
      </c>
      <c r="I151" s="6" t="s">
        <v>94</v>
      </c>
      <c r="J151" s="59" t="s">
        <v>683</v>
      </c>
    </row>
    <row r="152" spans="1:10" ht="30" x14ac:dyDescent="0.25">
      <c r="A152" s="38" t="s">
        <v>296</v>
      </c>
      <c r="B152" s="5" t="s">
        <v>889</v>
      </c>
      <c r="C152" s="5" t="s">
        <v>424</v>
      </c>
      <c r="D152" s="5" t="s">
        <v>448</v>
      </c>
      <c r="E152" s="5" t="s">
        <v>424</v>
      </c>
      <c r="F152" s="5" t="s">
        <v>424</v>
      </c>
      <c r="G152" s="5" t="s">
        <v>424</v>
      </c>
      <c r="H152" s="3" t="s">
        <v>425</v>
      </c>
      <c r="I152" s="3" t="s">
        <v>94</v>
      </c>
      <c r="J152" s="44"/>
    </row>
    <row r="153" spans="1:10" s="2" customFormat="1" ht="30" x14ac:dyDescent="0.25">
      <c r="A153" s="38" t="s">
        <v>297</v>
      </c>
      <c r="B153" s="5" t="s">
        <v>890</v>
      </c>
      <c r="C153" s="5" t="s">
        <v>424</v>
      </c>
      <c r="D153" s="5" t="s">
        <v>448</v>
      </c>
      <c r="E153" s="5" t="s">
        <v>424</v>
      </c>
      <c r="F153" s="5" t="s">
        <v>424</v>
      </c>
      <c r="G153" s="5" t="s">
        <v>424</v>
      </c>
      <c r="H153" s="3" t="s">
        <v>425</v>
      </c>
      <c r="I153" s="3" t="s">
        <v>94</v>
      </c>
      <c r="J153" s="44"/>
    </row>
    <row r="154" spans="1:10" s="2" customFormat="1" ht="30" x14ac:dyDescent="0.25">
      <c r="A154" s="38" t="s">
        <v>298</v>
      </c>
      <c r="B154" s="5" t="s">
        <v>891</v>
      </c>
      <c r="C154" s="5" t="s">
        <v>448</v>
      </c>
      <c r="D154" s="5" t="s">
        <v>448</v>
      </c>
      <c r="E154" s="5" t="s">
        <v>448</v>
      </c>
      <c r="F154" s="5" t="s">
        <v>448</v>
      </c>
      <c r="G154" s="5" t="s">
        <v>448</v>
      </c>
      <c r="H154" s="3" t="s">
        <v>434</v>
      </c>
      <c r="I154" s="21" t="s">
        <v>683</v>
      </c>
      <c r="J154" s="44"/>
    </row>
    <row r="155" spans="1:10" s="2" customFormat="1" ht="105" x14ac:dyDescent="0.25">
      <c r="A155" s="38" t="s">
        <v>299</v>
      </c>
      <c r="B155" s="5" t="s">
        <v>892</v>
      </c>
      <c r="C155" s="5" t="s">
        <v>893</v>
      </c>
      <c r="D155" s="5" t="s">
        <v>424</v>
      </c>
      <c r="E155" s="5" t="s">
        <v>894</v>
      </c>
      <c r="F155" s="5" t="s">
        <v>424</v>
      </c>
      <c r="G155" s="5" t="s">
        <v>424</v>
      </c>
      <c r="H155" s="3" t="s">
        <v>434</v>
      </c>
      <c r="I155" s="6" t="s">
        <v>683</v>
      </c>
      <c r="J155" s="44"/>
    </row>
    <row r="156" spans="1:10" s="2" customFormat="1" ht="75" x14ac:dyDescent="0.25">
      <c r="A156" s="38" t="s">
        <v>300</v>
      </c>
      <c r="B156" s="5" t="s">
        <v>895</v>
      </c>
      <c r="C156" s="5" t="s">
        <v>896</v>
      </c>
      <c r="D156" s="5" t="s">
        <v>424</v>
      </c>
      <c r="E156" s="5" t="s">
        <v>424</v>
      </c>
      <c r="F156" s="5" t="s">
        <v>424</v>
      </c>
      <c r="G156" s="5" t="s">
        <v>897</v>
      </c>
      <c r="H156" s="3" t="s">
        <v>434</v>
      </c>
      <c r="I156" s="6" t="s">
        <v>683</v>
      </c>
      <c r="J156" s="44"/>
    </row>
    <row r="157" spans="1:10" s="2" customFormat="1" ht="30" x14ac:dyDescent="0.25">
      <c r="A157" s="42" t="s">
        <v>301</v>
      </c>
      <c r="B157" s="17" t="s">
        <v>898</v>
      </c>
      <c r="C157" s="17" t="s">
        <v>899</v>
      </c>
      <c r="D157" s="17" t="s">
        <v>424</v>
      </c>
      <c r="E157" s="17" t="s">
        <v>424</v>
      </c>
      <c r="F157" s="17" t="s">
        <v>424</v>
      </c>
      <c r="G157" s="17" t="s">
        <v>424</v>
      </c>
      <c r="H157" s="16" t="s">
        <v>434</v>
      </c>
      <c r="I157" s="6" t="s">
        <v>683</v>
      </c>
      <c r="J157" s="49"/>
    </row>
    <row r="158" spans="1:10" s="2" customFormat="1" ht="60" x14ac:dyDescent="0.25">
      <c r="A158" s="38" t="s">
        <v>302</v>
      </c>
      <c r="B158" s="5" t="s">
        <v>900</v>
      </c>
      <c r="C158" s="5" t="s">
        <v>424</v>
      </c>
      <c r="D158" s="5" t="s">
        <v>424</v>
      </c>
      <c r="E158" s="5" t="s">
        <v>424</v>
      </c>
      <c r="F158" s="5" t="s">
        <v>424</v>
      </c>
      <c r="G158" s="5" t="s">
        <v>424</v>
      </c>
      <c r="H158" s="3" t="s">
        <v>425</v>
      </c>
      <c r="I158" s="6" t="s">
        <v>683</v>
      </c>
      <c r="J158" s="44"/>
    </row>
    <row r="159" spans="1:10" s="2" customFormat="1" ht="45" x14ac:dyDescent="0.25">
      <c r="A159" s="38" t="s">
        <v>303</v>
      </c>
      <c r="B159" s="5" t="s">
        <v>901</v>
      </c>
      <c r="C159" s="5" t="s">
        <v>902</v>
      </c>
      <c r="D159" s="5" t="s">
        <v>424</v>
      </c>
      <c r="E159" s="5" t="s">
        <v>424</v>
      </c>
      <c r="F159" s="5" t="s">
        <v>424</v>
      </c>
      <c r="G159" s="5" t="s">
        <v>424</v>
      </c>
      <c r="H159" s="3" t="s">
        <v>434</v>
      </c>
      <c r="I159" s="6" t="s">
        <v>683</v>
      </c>
      <c r="J159" s="44"/>
    </row>
    <row r="160" spans="1:10" s="1" customFormat="1" ht="90" x14ac:dyDescent="0.25">
      <c r="A160" s="39" t="s">
        <v>304</v>
      </c>
      <c r="B160" s="6" t="s">
        <v>752</v>
      </c>
      <c r="C160" s="6" t="s">
        <v>424</v>
      </c>
      <c r="D160" s="6" t="s">
        <v>753</v>
      </c>
      <c r="E160" s="6" t="s">
        <v>424</v>
      </c>
      <c r="F160" s="6" t="s">
        <v>754</v>
      </c>
      <c r="G160" s="6" t="s">
        <v>755</v>
      </c>
      <c r="H160" s="6" t="s">
        <v>425</v>
      </c>
      <c r="I160" s="6" t="s">
        <v>366</v>
      </c>
      <c r="J160" s="59"/>
    </row>
    <row r="161" spans="1:10" s="1" customFormat="1" ht="105" x14ac:dyDescent="0.25">
      <c r="A161" s="39" t="s">
        <v>305</v>
      </c>
      <c r="B161" s="6" t="s">
        <v>756</v>
      </c>
      <c r="C161" s="6" t="s">
        <v>424</v>
      </c>
      <c r="D161" s="6" t="s">
        <v>757</v>
      </c>
      <c r="E161" s="6" t="s">
        <v>424</v>
      </c>
      <c r="F161" s="6" t="s">
        <v>758</v>
      </c>
      <c r="G161" s="6" t="s">
        <v>755</v>
      </c>
      <c r="H161" s="6" t="s">
        <v>425</v>
      </c>
      <c r="I161" s="6" t="s">
        <v>366</v>
      </c>
      <c r="J161" s="59"/>
    </row>
    <row r="162" spans="1:10" s="1" customFormat="1" ht="90" x14ac:dyDescent="0.25">
      <c r="A162" s="39" t="s">
        <v>306</v>
      </c>
      <c r="B162" s="6" t="s">
        <v>759</v>
      </c>
      <c r="C162" s="6" t="s">
        <v>424</v>
      </c>
      <c r="D162" s="6" t="s">
        <v>760</v>
      </c>
      <c r="E162" s="6" t="s">
        <v>424</v>
      </c>
      <c r="F162" s="6" t="s">
        <v>424</v>
      </c>
      <c r="G162" s="6" t="s">
        <v>755</v>
      </c>
      <c r="H162" s="6" t="s">
        <v>425</v>
      </c>
      <c r="I162" s="6" t="s">
        <v>366</v>
      </c>
      <c r="J162" s="59"/>
    </row>
    <row r="163" spans="1:10" s="2" customFormat="1" ht="60" x14ac:dyDescent="0.25">
      <c r="A163" s="38" t="s">
        <v>309</v>
      </c>
      <c r="B163" s="5" t="s">
        <v>1084</v>
      </c>
      <c r="C163" s="5" t="s">
        <v>424</v>
      </c>
      <c r="D163" s="5" t="s">
        <v>424</v>
      </c>
      <c r="E163" s="5" t="s">
        <v>424</v>
      </c>
      <c r="F163" s="5" t="s">
        <v>424</v>
      </c>
      <c r="G163" s="5" t="s">
        <v>424</v>
      </c>
      <c r="H163" s="3" t="s">
        <v>607</v>
      </c>
      <c r="I163" s="3" t="s">
        <v>607</v>
      </c>
      <c r="J163" s="44"/>
    </row>
    <row r="164" spans="1:10" s="2" customFormat="1" ht="75" x14ac:dyDescent="0.25">
      <c r="A164" s="71" t="s">
        <v>310</v>
      </c>
      <c r="B164" s="27" t="s">
        <v>1085</v>
      </c>
      <c r="C164" s="27" t="s">
        <v>424</v>
      </c>
      <c r="D164" s="27" t="s">
        <v>1086</v>
      </c>
      <c r="E164" s="27" t="s">
        <v>424</v>
      </c>
      <c r="F164" s="27" t="s">
        <v>1087</v>
      </c>
      <c r="G164" s="28" t="s">
        <v>954</v>
      </c>
      <c r="H164" s="27" t="s">
        <v>434</v>
      </c>
      <c r="I164" s="6" t="s">
        <v>683</v>
      </c>
      <c r="J164" s="75"/>
    </row>
    <row r="165" spans="1:10" s="1" customFormat="1" x14ac:dyDescent="0.25">
      <c r="A165" s="57" t="s">
        <v>311</v>
      </c>
      <c r="B165" s="15" t="s">
        <v>448</v>
      </c>
      <c r="C165" s="15" t="s">
        <v>448</v>
      </c>
      <c r="D165" s="15" t="s">
        <v>448</v>
      </c>
      <c r="E165" s="15" t="s">
        <v>448</v>
      </c>
      <c r="F165" s="15" t="s">
        <v>448</v>
      </c>
      <c r="G165" s="15" t="s">
        <v>448</v>
      </c>
      <c r="H165" s="15" t="s">
        <v>425</v>
      </c>
      <c r="I165" s="12" t="s">
        <v>366</v>
      </c>
      <c r="J165" s="32"/>
    </row>
    <row r="166" spans="1:10" s="2" customFormat="1" ht="135" x14ac:dyDescent="0.25">
      <c r="A166" s="72" t="s">
        <v>342</v>
      </c>
      <c r="B166" s="27" t="s">
        <v>1088</v>
      </c>
      <c r="C166" s="27" t="s">
        <v>448</v>
      </c>
      <c r="D166" s="27" t="s">
        <v>448</v>
      </c>
      <c r="E166" s="27" t="s">
        <v>1089</v>
      </c>
      <c r="F166" s="27" t="s">
        <v>448</v>
      </c>
      <c r="G166" s="28" t="s">
        <v>448</v>
      </c>
      <c r="H166" s="27" t="s">
        <v>425</v>
      </c>
      <c r="I166" s="21" t="s">
        <v>683</v>
      </c>
      <c r="J166" s="75"/>
    </row>
    <row r="167" spans="1:10" s="2" customFormat="1" ht="105" x14ac:dyDescent="0.25">
      <c r="A167" s="72" t="s">
        <v>343</v>
      </c>
      <c r="B167" s="27" t="s">
        <v>1090</v>
      </c>
      <c r="C167" s="27" t="s">
        <v>424</v>
      </c>
      <c r="D167" s="27" t="s">
        <v>424</v>
      </c>
      <c r="E167" s="27" t="s">
        <v>424</v>
      </c>
      <c r="F167" s="27" t="s">
        <v>1091</v>
      </c>
      <c r="G167" s="28" t="s">
        <v>424</v>
      </c>
      <c r="H167" s="27" t="s">
        <v>434</v>
      </c>
      <c r="I167" s="21" t="s">
        <v>683</v>
      </c>
      <c r="J167" s="75"/>
    </row>
    <row r="168" spans="1:10" s="2" customFormat="1" ht="105" x14ac:dyDescent="0.25">
      <c r="A168" s="72" t="s">
        <v>344</v>
      </c>
      <c r="B168" s="27" t="s">
        <v>1092</v>
      </c>
      <c r="C168" s="27" t="s">
        <v>424</v>
      </c>
      <c r="D168" s="27" t="s">
        <v>424</v>
      </c>
      <c r="E168" s="27" t="s">
        <v>424</v>
      </c>
      <c r="F168" s="27" t="s">
        <v>1093</v>
      </c>
      <c r="G168" s="28" t="s">
        <v>424</v>
      </c>
      <c r="H168" s="27" t="s">
        <v>434</v>
      </c>
      <c r="I168" s="21" t="s">
        <v>683</v>
      </c>
      <c r="J168" s="75"/>
    </row>
    <row r="169" spans="1:10" s="2" customFormat="1" ht="105" x14ac:dyDescent="0.25">
      <c r="A169" s="72" t="s">
        <v>345</v>
      </c>
      <c r="B169" s="27" t="s">
        <v>1094</v>
      </c>
      <c r="C169" s="27" t="s">
        <v>424</v>
      </c>
      <c r="D169" s="27" t="s">
        <v>424</v>
      </c>
      <c r="E169" s="27" t="s">
        <v>424</v>
      </c>
      <c r="F169" s="27" t="s">
        <v>1095</v>
      </c>
      <c r="G169" s="28" t="s">
        <v>424</v>
      </c>
      <c r="H169" s="27" t="s">
        <v>434</v>
      </c>
      <c r="I169" s="21" t="s">
        <v>683</v>
      </c>
      <c r="J169" s="75"/>
    </row>
    <row r="170" spans="1:10" s="2" customFormat="1" ht="105" x14ac:dyDescent="0.25">
      <c r="A170" s="72" t="s">
        <v>346</v>
      </c>
      <c r="B170" s="27" t="s">
        <v>1096</v>
      </c>
      <c r="C170" s="27" t="s">
        <v>424</v>
      </c>
      <c r="D170" s="27" t="s">
        <v>424</v>
      </c>
      <c r="E170" s="27" t="s">
        <v>424</v>
      </c>
      <c r="F170" s="27" t="s">
        <v>1097</v>
      </c>
      <c r="G170" s="28" t="s">
        <v>424</v>
      </c>
      <c r="H170" s="27" t="s">
        <v>434</v>
      </c>
      <c r="I170" s="21" t="s">
        <v>683</v>
      </c>
      <c r="J170" s="75"/>
    </row>
    <row r="171" spans="1:10" s="2" customFormat="1" ht="30" x14ac:dyDescent="0.25">
      <c r="A171" s="38" t="s">
        <v>1098</v>
      </c>
      <c r="B171" s="5" t="s">
        <v>1099</v>
      </c>
      <c r="C171" s="5" t="s">
        <v>424</v>
      </c>
      <c r="D171" s="5" t="s">
        <v>424</v>
      </c>
      <c r="E171" s="5" t="s">
        <v>424</v>
      </c>
      <c r="F171" s="5" t="s">
        <v>424</v>
      </c>
      <c r="G171" s="5" t="s">
        <v>424</v>
      </c>
      <c r="H171" s="3" t="s">
        <v>425</v>
      </c>
      <c r="I171" s="3" t="s">
        <v>94</v>
      </c>
      <c r="J171" s="44"/>
    </row>
    <row r="172" spans="1:10" s="2" customFormat="1" ht="60" x14ac:dyDescent="0.25">
      <c r="A172" s="38" t="s">
        <v>363</v>
      </c>
      <c r="B172" s="5" t="s">
        <v>906</v>
      </c>
      <c r="C172" s="5" t="s">
        <v>424</v>
      </c>
      <c r="D172" s="5" t="s">
        <v>424</v>
      </c>
      <c r="E172" s="5" t="s">
        <v>424</v>
      </c>
      <c r="F172" s="5" t="s">
        <v>424</v>
      </c>
      <c r="G172" s="5" t="s">
        <v>424</v>
      </c>
      <c r="H172" s="3" t="s">
        <v>425</v>
      </c>
      <c r="I172" s="3" t="s">
        <v>94</v>
      </c>
      <c r="J172" s="44"/>
    </row>
    <row r="173" spans="1:10" s="2" customFormat="1" ht="90" x14ac:dyDescent="0.25">
      <c r="A173" s="79" t="s">
        <v>364</v>
      </c>
      <c r="B173" s="26" t="s">
        <v>1100</v>
      </c>
      <c r="C173" s="12" t="s">
        <v>1101</v>
      </c>
      <c r="D173" s="12" t="s">
        <v>1102</v>
      </c>
      <c r="E173" s="12" t="s">
        <v>1103</v>
      </c>
      <c r="F173" s="12" t="s">
        <v>1104</v>
      </c>
      <c r="G173" s="12" t="s">
        <v>424</v>
      </c>
      <c r="H173" s="11" t="s">
        <v>434</v>
      </c>
      <c r="I173" s="6" t="s">
        <v>683</v>
      </c>
      <c r="J173" s="80"/>
    </row>
    <row r="174" spans="1:10" s="2" customFormat="1" ht="30" x14ac:dyDescent="0.25">
      <c r="A174" s="38" t="s">
        <v>365</v>
      </c>
      <c r="B174" s="5" t="s">
        <v>907</v>
      </c>
      <c r="C174" s="5" t="s">
        <v>424</v>
      </c>
      <c r="D174" s="5" t="s">
        <v>424</v>
      </c>
      <c r="E174" s="5" t="s">
        <v>424</v>
      </c>
      <c r="F174" s="5" t="s">
        <v>424</v>
      </c>
      <c r="G174" s="18" t="s">
        <v>424</v>
      </c>
      <c r="H174" s="3" t="s">
        <v>425</v>
      </c>
      <c r="I174" s="3" t="s">
        <v>94</v>
      </c>
      <c r="J174" s="44"/>
    </row>
    <row r="175" spans="1:10" s="1" customFormat="1" ht="75" x14ac:dyDescent="0.25">
      <c r="A175" s="56" t="s">
        <v>366</v>
      </c>
      <c r="B175" s="5" t="s">
        <v>767</v>
      </c>
      <c r="C175" s="5" t="s">
        <v>424</v>
      </c>
      <c r="D175" s="5" t="s">
        <v>768</v>
      </c>
      <c r="E175" s="5" t="s">
        <v>424</v>
      </c>
      <c r="F175" s="5" t="s">
        <v>424</v>
      </c>
      <c r="G175" s="5"/>
      <c r="H175" s="5" t="s">
        <v>425</v>
      </c>
      <c r="I175" s="6" t="s">
        <v>366</v>
      </c>
      <c r="J175" s="59"/>
    </row>
    <row r="176" spans="1:10" s="2" customFormat="1" ht="75" x14ac:dyDescent="0.25">
      <c r="A176" s="38" t="s">
        <v>367</v>
      </c>
      <c r="B176" s="5" t="s">
        <v>1105</v>
      </c>
      <c r="C176" s="5" t="s">
        <v>424</v>
      </c>
      <c r="D176" s="5" t="s">
        <v>424</v>
      </c>
      <c r="E176" s="5" t="s">
        <v>424</v>
      </c>
      <c r="F176" s="5" t="s">
        <v>424</v>
      </c>
      <c r="G176" s="18" t="s">
        <v>424</v>
      </c>
      <c r="H176" s="3" t="s">
        <v>425</v>
      </c>
      <c r="I176" s="3" t="s">
        <v>94</v>
      </c>
      <c r="J176" s="44"/>
    </row>
    <row r="177" spans="1:10" s="2" customFormat="1" ht="45" x14ac:dyDescent="0.25">
      <c r="A177" s="72" t="s">
        <v>369</v>
      </c>
      <c r="B177" s="27" t="s">
        <v>1106</v>
      </c>
      <c r="C177" s="27" t="s">
        <v>424</v>
      </c>
      <c r="D177" s="27" t="s">
        <v>1107</v>
      </c>
      <c r="E177" s="27" t="s">
        <v>424</v>
      </c>
      <c r="F177" s="27" t="s">
        <v>424</v>
      </c>
      <c r="G177" s="29" t="s">
        <v>1108</v>
      </c>
      <c r="H177" s="27" t="s">
        <v>425</v>
      </c>
      <c r="I177" s="6" t="s">
        <v>94</v>
      </c>
      <c r="J177" s="76" t="s">
        <v>1109</v>
      </c>
    </row>
    <row r="178" spans="1:10" s="2" customFormat="1" ht="75" x14ac:dyDescent="0.25">
      <c r="A178" s="41" t="s">
        <v>374</v>
      </c>
      <c r="B178" s="12" t="s">
        <v>1110</v>
      </c>
      <c r="C178" s="12" t="s">
        <v>1111</v>
      </c>
      <c r="D178" s="12" t="s">
        <v>424</v>
      </c>
      <c r="E178" s="12" t="s">
        <v>1112</v>
      </c>
      <c r="F178" s="12" t="s">
        <v>1113</v>
      </c>
      <c r="G178" s="32" t="s">
        <v>1114</v>
      </c>
      <c r="H178" s="11" t="s">
        <v>434</v>
      </c>
      <c r="I178" s="6" t="s">
        <v>683</v>
      </c>
      <c r="J178" s="47"/>
    </row>
    <row r="179" spans="1:10" s="2" customFormat="1" ht="120" x14ac:dyDescent="0.25">
      <c r="A179" s="42" t="s">
        <v>375</v>
      </c>
      <c r="B179" s="17" t="s">
        <v>1115</v>
      </c>
      <c r="C179" s="17" t="s">
        <v>424</v>
      </c>
      <c r="D179" s="17" t="s">
        <v>424</v>
      </c>
      <c r="E179" s="17" t="s">
        <v>424</v>
      </c>
      <c r="F179" s="17" t="s">
        <v>424</v>
      </c>
      <c r="G179" s="32" t="s">
        <v>1116</v>
      </c>
      <c r="H179" s="16" t="s">
        <v>434</v>
      </c>
      <c r="I179" s="6" t="s">
        <v>683</v>
      </c>
      <c r="J179" s="49"/>
    </row>
    <row r="180" spans="1:10" s="2" customFormat="1" ht="150" x14ac:dyDescent="0.25">
      <c r="A180" s="42" t="s">
        <v>376</v>
      </c>
      <c r="B180" s="17" t="s">
        <v>1117</v>
      </c>
      <c r="C180" s="17" t="s">
        <v>1118</v>
      </c>
      <c r="D180" s="17" t="s">
        <v>424</v>
      </c>
      <c r="E180" s="17" t="s">
        <v>1119</v>
      </c>
      <c r="F180" s="17" t="s">
        <v>424</v>
      </c>
      <c r="G180" s="37" t="s">
        <v>424</v>
      </c>
      <c r="H180" s="16" t="s">
        <v>434</v>
      </c>
      <c r="I180" s="6" t="s">
        <v>683</v>
      </c>
      <c r="J180" s="49"/>
    </row>
    <row r="181" spans="1:10" s="2" customFormat="1" ht="75" x14ac:dyDescent="0.25">
      <c r="A181" s="41" t="s">
        <v>377</v>
      </c>
      <c r="B181" s="12" t="s">
        <v>1120</v>
      </c>
      <c r="C181" s="12" t="s">
        <v>1121</v>
      </c>
      <c r="D181" s="30" t="s">
        <v>1081</v>
      </c>
      <c r="E181" s="12" t="s">
        <v>1082</v>
      </c>
      <c r="F181" s="12" t="s">
        <v>1122</v>
      </c>
      <c r="G181" s="32" t="s">
        <v>1114</v>
      </c>
      <c r="H181" s="11" t="s">
        <v>434</v>
      </c>
      <c r="I181" s="6" t="s">
        <v>683</v>
      </c>
      <c r="J181" s="47"/>
    </row>
    <row r="182" spans="1:10" s="2" customFormat="1" ht="30" x14ac:dyDescent="0.25">
      <c r="A182" s="42" t="s">
        <v>378</v>
      </c>
      <c r="B182" s="17" t="s">
        <v>1123</v>
      </c>
      <c r="C182" s="17" t="s">
        <v>1124</v>
      </c>
      <c r="D182" s="17" t="s">
        <v>424</v>
      </c>
      <c r="E182" s="17" t="s">
        <v>424</v>
      </c>
      <c r="F182" s="17" t="s">
        <v>424</v>
      </c>
      <c r="G182" s="37" t="s">
        <v>424</v>
      </c>
      <c r="H182" s="16" t="s">
        <v>434</v>
      </c>
      <c r="I182" s="6" t="s">
        <v>683</v>
      </c>
      <c r="J182" s="49"/>
    </row>
    <row r="183" spans="1:10" s="2" customFormat="1" ht="90" x14ac:dyDescent="0.25">
      <c r="A183" s="41" t="s">
        <v>379</v>
      </c>
      <c r="B183" s="12" t="s">
        <v>1125</v>
      </c>
      <c r="C183" s="12" t="s">
        <v>424</v>
      </c>
      <c r="D183" s="12" t="s">
        <v>424</v>
      </c>
      <c r="E183" s="12" t="s">
        <v>1126</v>
      </c>
      <c r="F183" s="12" t="s">
        <v>1127</v>
      </c>
      <c r="G183" s="32" t="s">
        <v>1114</v>
      </c>
      <c r="H183" s="11" t="s">
        <v>434</v>
      </c>
      <c r="I183" s="6" t="s">
        <v>683</v>
      </c>
      <c r="J183" s="47"/>
    </row>
    <row r="184" spans="1:10" s="2" customFormat="1" ht="120" x14ac:dyDescent="0.25">
      <c r="A184" s="41" t="s">
        <v>380</v>
      </c>
      <c r="B184" s="12" t="s">
        <v>1128</v>
      </c>
      <c r="C184" s="12" t="s">
        <v>1129</v>
      </c>
      <c r="D184" s="12" t="s">
        <v>424</v>
      </c>
      <c r="E184" s="12" t="s">
        <v>1130</v>
      </c>
      <c r="F184" s="12" t="s">
        <v>424</v>
      </c>
      <c r="G184" s="32" t="s">
        <v>1114</v>
      </c>
      <c r="H184" s="11" t="s">
        <v>434</v>
      </c>
      <c r="I184" s="6" t="s">
        <v>683</v>
      </c>
      <c r="J184" s="47"/>
    </row>
    <row r="185" spans="1:10" s="2" customFormat="1" ht="60" x14ac:dyDescent="0.25">
      <c r="A185" s="38" t="s">
        <v>383</v>
      </c>
      <c r="B185" s="5" t="s">
        <v>1131</v>
      </c>
      <c r="C185" s="5" t="s">
        <v>1132</v>
      </c>
      <c r="D185" s="5" t="s">
        <v>424</v>
      </c>
      <c r="E185" s="5" t="s">
        <v>424</v>
      </c>
      <c r="F185" s="5" t="s">
        <v>424</v>
      </c>
      <c r="G185" s="18" t="s">
        <v>424</v>
      </c>
      <c r="H185" s="3" t="s">
        <v>434</v>
      </c>
      <c r="I185" s="6" t="s">
        <v>683</v>
      </c>
      <c r="J185" s="44"/>
    </row>
    <row r="186" spans="1:10" s="2" customFormat="1" ht="60" x14ac:dyDescent="0.25">
      <c r="A186" s="38" t="s">
        <v>384</v>
      </c>
      <c r="B186" s="5" t="s">
        <v>1133</v>
      </c>
      <c r="C186" s="5" t="s">
        <v>1134</v>
      </c>
      <c r="D186" s="5" t="s">
        <v>424</v>
      </c>
      <c r="E186" s="5" t="s">
        <v>424</v>
      </c>
      <c r="F186" s="5" t="s">
        <v>424</v>
      </c>
      <c r="G186" s="5" t="s">
        <v>424</v>
      </c>
      <c r="H186" s="3" t="s">
        <v>434</v>
      </c>
      <c r="I186" s="6" t="s">
        <v>683</v>
      </c>
      <c r="J186" s="44"/>
    </row>
    <row r="187" spans="1:10" s="2" customFormat="1" ht="105" x14ac:dyDescent="0.25">
      <c r="A187" s="38" t="s">
        <v>385</v>
      </c>
      <c r="B187" s="5" t="s">
        <v>1135</v>
      </c>
      <c r="C187" s="5" t="s">
        <v>1136</v>
      </c>
      <c r="D187" s="5" t="s">
        <v>424</v>
      </c>
      <c r="E187" s="5" t="s">
        <v>1137</v>
      </c>
      <c r="F187" s="5" t="s">
        <v>424</v>
      </c>
      <c r="G187" s="5" t="s">
        <v>424</v>
      </c>
      <c r="H187" s="3" t="s">
        <v>434</v>
      </c>
      <c r="I187" s="6" t="s">
        <v>683</v>
      </c>
      <c r="J187" s="44"/>
    </row>
    <row r="188" spans="1:10" s="2" customFormat="1" ht="60" x14ac:dyDescent="0.25">
      <c r="A188" s="38" t="s">
        <v>386</v>
      </c>
      <c r="B188" s="5" t="s">
        <v>1138</v>
      </c>
      <c r="C188" s="5" t="s">
        <v>1139</v>
      </c>
      <c r="D188" s="5" t="s">
        <v>424</v>
      </c>
      <c r="E188" s="5" t="s">
        <v>424</v>
      </c>
      <c r="F188" s="5" t="s">
        <v>424</v>
      </c>
      <c r="G188" s="5" t="s">
        <v>424</v>
      </c>
      <c r="H188" s="3" t="s">
        <v>434</v>
      </c>
      <c r="I188" s="6" t="s">
        <v>683</v>
      </c>
      <c r="J188" s="44"/>
    </row>
    <row r="189" spans="1:10" s="2" customFormat="1" ht="75" x14ac:dyDescent="0.25">
      <c r="A189" s="38" t="s">
        <v>387</v>
      </c>
      <c r="B189" s="5" t="s">
        <v>1140</v>
      </c>
      <c r="C189" s="5" t="s">
        <v>1141</v>
      </c>
      <c r="D189" s="5" t="s">
        <v>424</v>
      </c>
      <c r="E189" s="5" t="s">
        <v>424</v>
      </c>
      <c r="F189" s="5" t="s">
        <v>424</v>
      </c>
      <c r="G189" s="5" t="s">
        <v>424</v>
      </c>
      <c r="H189" s="3" t="s">
        <v>434</v>
      </c>
      <c r="I189" s="6" t="s">
        <v>683</v>
      </c>
      <c r="J189" s="44"/>
    </row>
    <row r="190" spans="1:10" s="24" customFormat="1" ht="90" x14ac:dyDescent="0.25">
      <c r="A190" s="38" t="s">
        <v>388</v>
      </c>
      <c r="B190" s="5" t="s">
        <v>1142</v>
      </c>
      <c r="C190" s="5" t="s">
        <v>1143</v>
      </c>
      <c r="D190" s="5" t="s">
        <v>424</v>
      </c>
      <c r="E190" s="5" t="s">
        <v>424</v>
      </c>
      <c r="F190" s="5" t="s">
        <v>424</v>
      </c>
      <c r="G190" s="5" t="s">
        <v>424</v>
      </c>
      <c r="H190" s="3" t="s">
        <v>434</v>
      </c>
      <c r="I190" s="6" t="s">
        <v>683</v>
      </c>
      <c r="J190" s="44"/>
    </row>
    <row r="191" spans="1:10" s="24" customFormat="1" ht="90" x14ac:dyDescent="0.25">
      <c r="A191" s="38" t="s">
        <v>389</v>
      </c>
      <c r="B191" s="5" t="s">
        <v>1144</v>
      </c>
      <c r="C191" s="5" t="s">
        <v>424</v>
      </c>
      <c r="D191" s="5" t="s">
        <v>424</v>
      </c>
      <c r="E191" s="5" t="s">
        <v>1145</v>
      </c>
      <c r="F191" s="5" t="s">
        <v>424</v>
      </c>
      <c r="G191" s="5" t="s">
        <v>424</v>
      </c>
      <c r="H191" s="3" t="s">
        <v>434</v>
      </c>
      <c r="I191" s="6" t="s">
        <v>683</v>
      </c>
      <c r="J191" s="44"/>
    </row>
    <row r="192" spans="1:10" s="24" customFormat="1" ht="60" x14ac:dyDescent="0.25">
      <c r="A192" s="38" t="s">
        <v>390</v>
      </c>
      <c r="B192" s="5" t="s">
        <v>1146</v>
      </c>
      <c r="C192" s="5" t="s">
        <v>1147</v>
      </c>
      <c r="D192" s="5" t="s">
        <v>424</v>
      </c>
      <c r="E192" s="5" t="s">
        <v>424</v>
      </c>
      <c r="F192" s="5" t="s">
        <v>424</v>
      </c>
      <c r="G192" s="5" t="s">
        <v>424</v>
      </c>
      <c r="H192" s="3" t="s">
        <v>434</v>
      </c>
      <c r="I192" s="6" t="s">
        <v>683</v>
      </c>
      <c r="J192" s="44"/>
    </row>
    <row r="193" spans="1:10" s="24" customFormat="1" ht="30" x14ac:dyDescent="0.25">
      <c r="A193" s="38" t="s">
        <v>391</v>
      </c>
      <c r="B193" s="5" t="s">
        <v>1148</v>
      </c>
      <c r="C193" s="5" t="s">
        <v>1149</v>
      </c>
      <c r="D193" s="5" t="s">
        <v>424</v>
      </c>
      <c r="E193" s="5" t="s">
        <v>424</v>
      </c>
      <c r="F193" s="5" t="s">
        <v>424</v>
      </c>
      <c r="G193" s="5" t="s">
        <v>424</v>
      </c>
      <c r="H193" s="3" t="s">
        <v>434</v>
      </c>
      <c r="I193" s="6" t="s">
        <v>683</v>
      </c>
      <c r="J193" s="44"/>
    </row>
    <row r="194" spans="1:10" s="2" customFormat="1" ht="60" x14ac:dyDescent="0.25">
      <c r="A194" s="38" t="s">
        <v>392</v>
      </c>
      <c r="B194" s="5" t="s">
        <v>1150</v>
      </c>
      <c r="C194" s="5" t="s">
        <v>1151</v>
      </c>
      <c r="D194" s="5" t="s">
        <v>424</v>
      </c>
      <c r="E194" s="5" t="s">
        <v>424</v>
      </c>
      <c r="F194" s="5" t="s">
        <v>424</v>
      </c>
      <c r="G194" s="5" t="s">
        <v>424</v>
      </c>
      <c r="H194" s="3" t="s">
        <v>434</v>
      </c>
      <c r="I194" s="6" t="s">
        <v>683</v>
      </c>
      <c r="J194" s="44"/>
    </row>
    <row r="195" spans="1:10" s="2" customFormat="1" ht="180" x14ac:dyDescent="0.25">
      <c r="A195" s="38" t="s">
        <v>393</v>
      </c>
      <c r="B195" s="5" t="s">
        <v>1152</v>
      </c>
      <c r="C195" s="5" t="s">
        <v>1153</v>
      </c>
      <c r="D195" s="5" t="s">
        <v>424</v>
      </c>
      <c r="E195" s="5" t="s">
        <v>1154</v>
      </c>
      <c r="F195" s="5" t="s">
        <v>424</v>
      </c>
      <c r="G195" s="5" t="s">
        <v>424</v>
      </c>
      <c r="H195" s="3" t="s">
        <v>434</v>
      </c>
      <c r="I195" s="6" t="s">
        <v>683</v>
      </c>
      <c r="J195" s="44"/>
    </row>
    <row r="196" spans="1:10" s="2" customFormat="1" ht="90" x14ac:dyDescent="0.25">
      <c r="A196" s="38" t="s">
        <v>394</v>
      </c>
      <c r="B196" s="5" t="s">
        <v>1155</v>
      </c>
      <c r="C196" s="5" t="s">
        <v>1156</v>
      </c>
      <c r="D196" s="5" t="s">
        <v>424</v>
      </c>
      <c r="E196" s="5" t="s">
        <v>1157</v>
      </c>
      <c r="F196" s="5" t="s">
        <v>424</v>
      </c>
      <c r="G196" s="5" t="s">
        <v>424</v>
      </c>
      <c r="H196" s="3" t="s">
        <v>434</v>
      </c>
      <c r="I196" s="6" t="s">
        <v>683</v>
      </c>
      <c r="J196" s="44"/>
    </row>
    <row r="197" spans="1:10" s="2" customFormat="1" ht="60" x14ac:dyDescent="0.25">
      <c r="A197" s="38" t="s">
        <v>395</v>
      </c>
      <c r="B197" s="5" t="s">
        <v>1158</v>
      </c>
      <c r="C197" s="5" t="s">
        <v>1159</v>
      </c>
      <c r="D197" s="5" t="s">
        <v>424</v>
      </c>
      <c r="E197" s="5" t="s">
        <v>424</v>
      </c>
      <c r="F197" s="5" t="s">
        <v>424</v>
      </c>
      <c r="G197" s="5" t="s">
        <v>424</v>
      </c>
      <c r="H197" s="3" t="s">
        <v>434</v>
      </c>
      <c r="I197" s="6" t="s">
        <v>683</v>
      </c>
      <c r="J197" s="44"/>
    </row>
    <row r="198" spans="1:10" s="2" customFormat="1" ht="45" x14ac:dyDescent="0.25">
      <c r="A198" s="38" t="s">
        <v>396</v>
      </c>
      <c r="B198" s="5" t="s">
        <v>1160</v>
      </c>
      <c r="C198" s="5" t="s">
        <v>1161</v>
      </c>
      <c r="D198" s="5" t="s">
        <v>424</v>
      </c>
      <c r="E198" s="5" t="s">
        <v>1162</v>
      </c>
      <c r="F198" s="5" t="s">
        <v>424</v>
      </c>
      <c r="G198" s="5" t="s">
        <v>424</v>
      </c>
      <c r="H198" s="3" t="s">
        <v>434</v>
      </c>
      <c r="I198" s="6" t="s">
        <v>683</v>
      </c>
      <c r="J198" s="44"/>
    </row>
    <row r="199" spans="1:10" s="1" customFormat="1" ht="105" x14ac:dyDescent="0.25">
      <c r="A199" s="38" t="s">
        <v>397</v>
      </c>
      <c r="B199" s="5" t="s">
        <v>1163</v>
      </c>
      <c r="C199" s="5" t="s">
        <v>1164</v>
      </c>
      <c r="D199" s="5" t="s">
        <v>424</v>
      </c>
      <c r="E199" s="5" t="s">
        <v>424</v>
      </c>
      <c r="F199" s="5" t="s">
        <v>424</v>
      </c>
      <c r="G199" s="5" t="s">
        <v>424</v>
      </c>
      <c r="H199" s="3" t="s">
        <v>434</v>
      </c>
      <c r="I199" s="6" t="s">
        <v>683</v>
      </c>
      <c r="J199" s="44"/>
    </row>
    <row r="200" spans="1:10" s="1" customFormat="1" ht="45" x14ac:dyDescent="0.25">
      <c r="A200" s="38" t="s">
        <v>398</v>
      </c>
      <c r="B200" s="5" t="s">
        <v>1165</v>
      </c>
      <c r="C200" s="5" t="s">
        <v>1166</v>
      </c>
      <c r="D200" s="5" t="s">
        <v>424</v>
      </c>
      <c r="E200" s="5" t="s">
        <v>424</v>
      </c>
      <c r="F200" s="5" t="s">
        <v>424</v>
      </c>
      <c r="G200" s="5" t="s">
        <v>424</v>
      </c>
      <c r="H200" s="3" t="s">
        <v>434</v>
      </c>
      <c r="I200" s="6" t="s">
        <v>683</v>
      </c>
      <c r="J200" s="44"/>
    </row>
    <row r="201" spans="1:10" s="1" customFormat="1" ht="60" x14ac:dyDescent="0.25">
      <c r="A201" s="38" t="s">
        <v>399</v>
      </c>
      <c r="B201" s="5" t="s">
        <v>1167</v>
      </c>
      <c r="C201" s="5" t="s">
        <v>1159</v>
      </c>
      <c r="D201" s="5" t="s">
        <v>424</v>
      </c>
      <c r="E201" s="5" t="s">
        <v>1168</v>
      </c>
      <c r="F201" s="5" t="s">
        <v>424</v>
      </c>
      <c r="G201" s="5" t="s">
        <v>424</v>
      </c>
      <c r="H201" s="3" t="s">
        <v>434</v>
      </c>
      <c r="I201" s="6" t="s">
        <v>683</v>
      </c>
      <c r="J201" s="44"/>
    </row>
    <row r="202" spans="1:10" s="1" customFormat="1" ht="30" x14ac:dyDescent="0.25">
      <c r="A202" s="38" t="s">
        <v>400</v>
      </c>
      <c r="B202" s="5" t="s">
        <v>1169</v>
      </c>
      <c r="C202" s="5" t="s">
        <v>1170</v>
      </c>
      <c r="D202" s="5" t="s">
        <v>424</v>
      </c>
      <c r="E202" s="5" t="s">
        <v>424</v>
      </c>
      <c r="F202" s="5" t="s">
        <v>424</v>
      </c>
      <c r="G202" s="5" t="s">
        <v>424</v>
      </c>
      <c r="H202" s="3" t="s">
        <v>434</v>
      </c>
      <c r="I202" s="6" t="s">
        <v>683</v>
      </c>
      <c r="J202" s="44"/>
    </row>
    <row r="203" spans="1:10" s="2" customFormat="1" ht="120" x14ac:dyDescent="0.25">
      <c r="A203" s="81" t="s">
        <v>401</v>
      </c>
      <c r="B203" s="54" t="s">
        <v>1171</v>
      </c>
      <c r="C203" s="54" t="s">
        <v>1172</v>
      </c>
      <c r="D203" s="54" t="s">
        <v>424</v>
      </c>
      <c r="E203" s="54" t="s">
        <v>424</v>
      </c>
      <c r="F203" s="54" t="s">
        <v>424</v>
      </c>
      <c r="G203" s="54" t="s">
        <v>424</v>
      </c>
      <c r="H203" s="82" t="s">
        <v>434</v>
      </c>
      <c r="I203" s="6" t="s">
        <v>683</v>
      </c>
      <c r="J203" s="83"/>
    </row>
    <row r="204" spans="1:10" s="1" customFormat="1" ht="30" x14ac:dyDescent="0.25">
      <c r="A204" s="38" t="s">
        <v>407</v>
      </c>
      <c r="B204" s="5" t="s">
        <v>908</v>
      </c>
      <c r="C204" s="5" t="s">
        <v>424</v>
      </c>
      <c r="D204" s="5" t="s">
        <v>424</v>
      </c>
      <c r="E204" s="5" t="s">
        <v>424</v>
      </c>
      <c r="F204" s="5" t="s">
        <v>424</v>
      </c>
      <c r="G204" s="5" t="s">
        <v>424</v>
      </c>
      <c r="H204" s="3" t="s">
        <v>425</v>
      </c>
      <c r="I204" s="3" t="s">
        <v>94</v>
      </c>
      <c r="J204" s="3"/>
    </row>
    <row r="205" spans="1:10" s="1" customFormat="1" ht="90" x14ac:dyDescent="0.25">
      <c r="A205" s="38" t="s">
        <v>409</v>
      </c>
      <c r="B205" s="5" t="s">
        <v>567</v>
      </c>
      <c r="C205" s="5" t="s">
        <v>424</v>
      </c>
      <c r="D205" s="5" t="s">
        <v>424</v>
      </c>
      <c r="E205" s="5" t="s">
        <v>568</v>
      </c>
      <c r="F205" s="5" t="s">
        <v>569</v>
      </c>
      <c r="G205" s="5" t="s">
        <v>424</v>
      </c>
      <c r="H205" s="3" t="s">
        <v>434</v>
      </c>
      <c r="I205" s="3" t="s">
        <v>426</v>
      </c>
      <c r="J205" s="44"/>
    </row>
    <row r="206" spans="1:10" s="1" customFormat="1" ht="90" x14ac:dyDescent="0.25">
      <c r="A206" s="38" t="s">
        <v>410</v>
      </c>
      <c r="B206" s="5" t="s">
        <v>570</v>
      </c>
      <c r="C206" s="5" t="s">
        <v>424</v>
      </c>
      <c r="D206" s="5" t="s">
        <v>424</v>
      </c>
      <c r="E206" s="5" t="s">
        <v>568</v>
      </c>
      <c r="F206" s="5" t="s">
        <v>571</v>
      </c>
      <c r="G206" s="5" t="s">
        <v>424</v>
      </c>
      <c r="H206" s="3" t="s">
        <v>434</v>
      </c>
      <c r="I206" s="3" t="s">
        <v>426</v>
      </c>
      <c r="J206" s="44"/>
    </row>
    <row r="207" spans="1:10" s="2" customFormat="1" ht="60" x14ac:dyDescent="0.25">
      <c r="A207" s="42" t="s">
        <v>411</v>
      </c>
      <c r="B207" s="17" t="s">
        <v>1173</v>
      </c>
      <c r="C207" s="17" t="s">
        <v>1174</v>
      </c>
      <c r="D207" s="17" t="s">
        <v>424</v>
      </c>
      <c r="E207" s="17" t="s">
        <v>424</v>
      </c>
      <c r="F207" s="17" t="s">
        <v>424</v>
      </c>
      <c r="G207" s="17" t="s">
        <v>424</v>
      </c>
      <c r="H207" s="16"/>
      <c r="I207" s="21" t="s">
        <v>683</v>
      </c>
      <c r="J207" s="49"/>
    </row>
    <row r="208" spans="1:10" s="2" customFormat="1" ht="30" x14ac:dyDescent="0.25">
      <c r="A208" s="72" t="s">
        <v>412</v>
      </c>
      <c r="B208" s="27" t="s">
        <v>1175</v>
      </c>
      <c r="C208" s="27" t="s">
        <v>424</v>
      </c>
      <c r="D208" s="27" t="s">
        <v>424</v>
      </c>
      <c r="E208" s="27" t="s">
        <v>424</v>
      </c>
      <c r="F208" s="27" t="s">
        <v>424</v>
      </c>
      <c r="G208" s="28" t="s">
        <v>1176</v>
      </c>
      <c r="H208" s="27" t="s">
        <v>425</v>
      </c>
      <c r="I208" s="6" t="s">
        <v>94</v>
      </c>
      <c r="J208" s="76"/>
    </row>
    <row r="209" spans="1:10" s="2" customFormat="1" x14ac:dyDescent="0.25">
      <c r="A209" s="38" t="s">
        <v>413</v>
      </c>
      <c r="B209" s="5" t="s">
        <v>1177</v>
      </c>
      <c r="C209" s="5" t="s">
        <v>424</v>
      </c>
      <c r="D209" s="5" t="s">
        <v>424</v>
      </c>
      <c r="E209" s="5" t="s">
        <v>424</v>
      </c>
      <c r="F209" s="5" t="s">
        <v>424</v>
      </c>
      <c r="G209" s="5" t="s">
        <v>424</v>
      </c>
      <c r="H209" s="3" t="s">
        <v>434</v>
      </c>
      <c r="I209" s="6" t="s">
        <v>94</v>
      </c>
      <c r="J209" s="44"/>
    </row>
    <row r="210" spans="1:10" ht="60" x14ac:dyDescent="0.25">
      <c r="A210" s="56" t="s">
        <v>414</v>
      </c>
      <c r="B210" s="5" t="s">
        <v>909</v>
      </c>
      <c r="C210" s="5" t="s">
        <v>424</v>
      </c>
      <c r="D210" s="5" t="s">
        <v>910</v>
      </c>
      <c r="E210" s="5" t="s">
        <v>424</v>
      </c>
      <c r="F210" s="5" t="s">
        <v>911</v>
      </c>
      <c r="G210" s="5" t="s">
        <v>424</v>
      </c>
      <c r="H210" s="5" t="s">
        <v>425</v>
      </c>
      <c r="I210" s="6" t="s">
        <v>94</v>
      </c>
      <c r="J210" s="59"/>
    </row>
    <row r="211" spans="1:10" ht="30" x14ac:dyDescent="0.25">
      <c r="A211" s="68" t="s">
        <v>415</v>
      </c>
      <c r="B211" s="54" t="s">
        <v>912</v>
      </c>
      <c r="C211" s="54" t="s">
        <v>424</v>
      </c>
      <c r="D211" s="54" t="s">
        <v>424</v>
      </c>
      <c r="E211" s="54" t="s">
        <v>424</v>
      </c>
      <c r="F211" s="54" t="s">
        <v>424</v>
      </c>
      <c r="G211" s="54" t="s">
        <v>424</v>
      </c>
      <c r="H211" s="54" t="s">
        <v>425</v>
      </c>
      <c r="I211" s="6" t="s">
        <v>94</v>
      </c>
      <c r="J211" s="69" t="s">
        <v>683</v>
      </c>
    </row>
    <row r="212" spans="1:10" s="2" customFormat="1" ht="105" x14ac:dyDescent="0.25">
      <c r="A212" s="79" t="s">
        <v>416</v>
      </c>
      <c r="B212" s="26" t="s">
        <v>1178</v>
      </c>
      <c r="C212" s="12" t="s">
        <v>1179</v>
      </c>
      <c r="D212" s="12" t="s">
        <v>424</v>
      </c>
      <c r="E212" s="12" t="s">
        <v>1180</v>
      </c>
      <c r="F212" s="12" t="s">
        <v>424</v>
      </c>
      <c r="G212" s="12" t="s">
        <v>1181</v>
      </c>
      <c r="H212" s="11" t="s">
        <v>434</v>
      </c>
      <c r="I212" s="6" t="s">
        <v>683</v>
      </c>
      <c r="J212" s="80"/>
    </row>
    <row r="213" spans="1:10" s="2" customFormat="1" ht="45" x14ac:dyDescent="0.25">
      <c r="A213" s="71" t="s">
        <v>417</v>
      </c>
      <c r="B213" s="27" t="s">
        <v>1182</v>
      </c>
      <c r="C213" s="27" t="s">
        <v>1183</v>
      </c>
      <c r="D213" s="27" t="s">
        <v>424</v>
      </c>
      <c r="E213" s="27" t="s">
        <v>424</v>
      </c>
      <c r="F213" s="27" t="s">
        <v>1184</v>
      </c>
      <c r="G213" s="28" t="s">
        <v>424</v>
      </c>
      <c r="H213" s="27" t="s">
        <v>923</v>
      </c>
      <c r="I213" s="6" t="s">
        <v>683</v>
      </c>
      <c r="J213" s="75"/>
    </row>
    <row r="214" spans="1:10" s="2" customFormat="1" ht="30" x14ac:dyDescent="0.25">
      <c r="A214" s="68" t="s">
        <v>418</v>
      </c>
      <c r="B214" s="54" t="s">
        <v>1185</v>
      </c>
      <c r="C214" s="54" t="s">
        <v>424</v>
      </c>
      <c r="D214" s="54" t="s">
        <v>424</v>
      </c>
      <c r="E214" s="54" t="s">
        <v>424</v>
      </c>
      <c r="F214" s="54" t="s">
        <v>424</v>
      </c>
      <c r="G214" s="54" t="s">
        <v>1186</v>
      </c>
      <c r="H214" s="54" t="s">
        <v>425</v>
      </c>
      <c r="I214" s="6" t="s">
        <v>94</v>
      </c>
      <c r="J214" s="69" t="s">
        <v>683</v>
      </c>
    </row>
    <row r="217" spans="1:10" x14ac:dyDescent="0.25">
      <c r="A217" t="s">
        <v>1187</v>
      </c>
    </row>
  </sheetData>
  <sortState xmlns:xlrd2="http://schemas.microsoft.com/office/spreadsheetml/2017/richdata2" ref="A2:N174">
    <sortCondition descending="1" ref="H2:H174"/>
    <sortCondition ref="A2:A174"/>
  </sortState>
  <pageMargins left="0.7" right="0.7" top="0.75" bottom="0.75" header="0.3" footer="0.3"/>
  <pageSetup orientation="portrait" r:id="rId1"/>
  <legacy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66"/>
  <sheetViews>
    <sheetView zoomScale="85" zoomScaleNormal="85" workbookViewId="0">
      <pane ySplit="1" topLeftCell="A2" activePane="bottomLeft" state="frozen"/>
      <selection pane="bottomLeft" activeCell="A2" sqref="A2"/>
    </sheetView>
  </sheetViews>
  <sheetFormatPr defaultColWidth="9.140625" defaultRowHeight="15" x14ac:dyDescent="0.25"/>
  <cols>
    <col min="1" max="1" width="44.42578125" style="2" bestFit="1" customWidth="1"/>
    <col min="2" max="2" width="48.7109375" style="2" customWidth="1"/>
    <col min="3" max="3" width="26.85546875" style="2" customWidth="1"/>
    <col min="4" max="4" width="40.140625" style="2" customWidth="1"/>
    <col min="5" max="5" width="31.5703125" style="2" customWidth="1"/>
    <col min="6" max="6" width="25.140625" style="2" customWidth="1"/>
    <col min="7" max="7" width="38.85546875" style="2" customWidth="1"/>
    <col min="8" max="8" width="24.5703125" style="2" customWidth="1"/>
    <col min="9" max="9" width="14.42578125" style="2" customWidth="1"/>
    <col min="10" max="10" width="20" style="2" customWidth="1"/>
    <col min="11" max="16384" width="9.140625" style="2"/>
  </cols>
  <sheetData>
    <row r="1" spans="1:10" ht="31.5" customHeight="1" x14ac:dyDescent="0.25">
      <c r="A1" s="65" t="s">
        <v>8</v>
      </c>
      <c r="B1" s="66" t="s">
        <v>14</v>
      </c>
      <c r="C1" s="66" t="s">
        <v>15</v>
      </c>
      <c r="D1" s="66" t="s">
        <v>16</v>
      </c>
      <c r="E1" s="66" t="s">
        <v>17</v>
      </c>
      <c r="F1" s="66" t="s">
        <v>18</v>
      </c>
      <c r="G1" s="66" t="s">
        <v>419</v>
      </c>
      <c r="H1" s="66" t="s">
        <v>420</v>
      </c>
      <c r="I1" s="66" t="s">
        <v>421</v>
      </c>
      <c r="J1" s="67" t="s">
        <v>422</v>
      </c>
    </row>
    <row r="2" spans="1:10" ht="90" x14ac:dyDescent="0.25">
      <c r="A2" s="43" t="s">
        <v>22</v>
      </c>
      <c r="B2" s="5" t="s">
        <v>1188</v>
      </c>
      <c r="C2" s="5" t="s">
        <v>424</v>
      </c>
      <c r="D2" s="5" t="s">
        <v>1189</v>
      </c>
      <c r="E2" s="5" t="s">
        <v>424</v>
      </c>
      <c r="F2" s="5" t="s">
        <v>424</v>
      </c>
      <c r="G2" s="5" t="s">
        <v>1190</v>
      </c>
      <c r="H2" s="5" t="s">
        <v>425</v>
      </c>
      <c r="I2" s="5" t="s">
        <v>442</v>
      </c>
      <c r="J2" s="18"/>
    </row>
    <row r="3" spans="1:10" ht="60" x14ac:dyDescent="0.25">
      <c r="A3" s="43" t="s">
        <v>25</v>
      </c>
      <c r="B3" s="5" t="s">
        <v>1191</v>
      </c>
      <c r="C3" s="5" t="s">
        <v>424</v>
      </c>
      <c r="D3" s="5" t="s">
        <v>1192</v>
      </c>
      <c r="E3" s="5" t="s">
        <v>424</v>
      </c>
      <c r="F3" s="5" t="s">
        <v>424</v>
      </c>
      <c r="G3" s="5" t="s">
        <v>1193</v>
      </c>
      <c r="H3" s="5" t="s">
        <v>425</v>
      </c>
      <c r="I3" s="5" t="s">
        <v>442</v>
      </c>
      <c r="J3" s="18"/>
    </row>
    <row r="4" spans="1:10" ht="60" x14ac:dyDescent="0.25">
      <c r="A4" s="43" t="s">
        <v>28</v>
      </c>
      <c r="B4" s="5" t="s">
        <v>915</v>
      </c>
      <c r="C4" s="5" t="s">
        <v>424</v>
      </c>
      <c r="D4" s="5" t="s">
        <v>1194</v>
      </c>
      <c r="E4" s="5" t="s">
        <v>1195</v>
      </c>
      <c r="F4" s="5" t="s">
        <v>424</v>
      </c>
      <c r="G4" s="5" t="s">
        <v>424</v>
      </c>
      <c r="H4" s="5" t="s">
        <v>425</v>
      </c>
      <c r="I4" s="5" t="s">
        <v>442</v>
      </c>
      <c r="J4" s="18"/>
    </row>
    <row r="5" spans="1:10" s="1" customFormat="1" ht="90" x14ac:dyDescent="0.25">
      <c r="A5" s="39" t="s">
        <v>29</v>
      </c>
      <c r="B5" s="6" t="s">
        <v>641</v>
      </c>
      <c r="C5" s="6" t="s">
        <v>424</v>
      </c>
      <c r="D5" s="6" t="s">
        <v>642</v>
      </c>
      <c r="E5" s="6" t="s">
        <v>643</v>
      </c>
      <c r="F5" s="6" t="s">
        <v>424</v>
      </c>
      <c r="G5" s="6" t="s">
        <v>424</v>
      </c>
      <c r="H5" s="6" t="s">
        <v>425</v>
      </c>
      <c r="I5" s="6" t="s">
        <v>366</v>
      </c>
      <c r="J5" s="59"/>
    </row>
    <row r="6" spans="1:10" ht="270" x14ac:dyDescent="0.25">
      <c r="A6" s="39" t="s">
        <v>31</v>
      </c>
      <c r="B6" s="6" t="s">
        <v>564</v>
      </c>
      <c r="C6" s="6" t="s">
        <v>424</v>
      </c>
      <c r="D6" s="6" t="s">
        <v>565</v>
      </c>
      <c r="E6" s="6" t="s">
        <v>566</v>
      </c>
      <c r="F6" s="6" t="s">
        <v>424</v>
      </c>
      <c r="G6" s="6" t="s">
        <v>424</v>
      </c>
      <c r="H6" s="6" t="s">
        <v>425</v>
      </c>
      <c r="I6" s="6" t="s">
        <v>426</v>
      </c>
      <c r="J6" s="59" t="s">
        <v>510</v>
      </c>
    </row>
    <row r="7" spans="1:10" ht="60" x14ac:dyDescent="0.25">
      <c r="A7" s="39" t="s">
        <v>32</v>
      </c>
      <c r="B7" s="6" t="s">
        <v>587</v>
      </c>
      <c r="C7" s="6" t="s">
        <v>424</v>
      </c>
      <c r="D7" s="6" t="s">
        <v>588</v>
      </c>
      <c r="E7" s="6" t="s">
        <v>589</v>
      </c>
      <c r="F7" s="6" t="s">
        <v>424</v>
      </c>
      <c r="G7" s="6" t="s">
        <v>424</v>
      </c>
      <c r="H7" s="6" t="s">
        <v>425</v>
      </c>
      <c r="I7" s="6" t="s">
        <v>426</v>
      </c>
      <c r="J7" s="59" t="s">
        <v>510</v>
      </c>
    </row>
    <row r="8" spans="1:10" ht="90" x14ac:dyDescent="0.25">
      <c r="A8" s="43" t="s">
        <v>38</v>
      </c>
      <c r="B8" s="5" t="s">
        <v>1196</v>
      </c>
      <c r="C8" s="5" t="s">
        <v>424</v>
      </c>
      <c r="D8" s="5" t="s">
        <v>1197</v>
      </c>
      <c r="E8" s="5" t="s">
        <v>424</v>
      </c>
      <c r="F8" s="5" t="s">
        <v>424</v>
      </c>
      <c r="G8" s="5" t="s">
        <v>424</v>
      </c>
      <c r="H8" s="5" t="s">
        <v>425</v>
      </c>
      <c r="I8" s="5" t="s">
        <v>442</v>
      </c>
      <c r="J8" s="18"/>
    </row>
    <row r="9" spans="1:10" ht="135" x14ac:dyDescent="0.25">
      <c r="A9" s="43" t="s">
        <v>40</v>
      </c>
      <c r="B9" s="5" t="s">
        <v>427</v>
      </c>
      <c r="C9" s="5" t="s">
        <v>424</v>
      </c>
      <c r="D9" s="5" t="s">
        <v>428</v>
      </c>
      <c r="E9" s="5" t="s">
        <v>424</v>
      </c>
      <c r="F9" s="5" t="s">
        <v>424</v>
      </c>
      <c r="G9" s="5" t="s">
        <v>424</v>
      </c>
      <c r="H9" s="5" t="s">
        <v>425</v>
      </c>
      <c r="I9" s="5" t="s">
        <v>442</v>
      </c>
      <c r="J9" s="18"/>
    </row>
    <row r="10" spans="1:10" ht="90" x14ac:dyDescent="0.25">
      <c r="A10" s="43" t="s">
        <v>44</v>
      </c>
      <c r="B10" s="5" t="s">
        <v>1198</v>
      </c>
      <c r="C10" s="5" t="s">
        <v>424</v>
      </c>
      <c r="D10" s="5" t="s">
        <v>1199</v>
      </c>
      <c r="E10" s="5" t="s">
        <v>1200</v>
      </c>
      <c r="F10" s="5" t="s">
        <v>424</v>
      </c>
      <c r="G10" s="5" t="s">
        <v>424</v>
      </c>
      <c r="H10" s="5" t="s">
        <v>425</v>
      </c>
      <c r="I10" s="5" t="s">
        <v>442</v>
      </c>
      <c r="J10" s="18"/>
    </row>
    <row r="11" spans="1:10" ht="90" x14ac:dyDescent="0.25">
      <c r="A11" s="43" t="s">
        <v>45</v>
      </c>
      <c r="B11" s="5" t="s">
        <v>1201</v>
      </c>
      <c r="C11" s="5" t="s">
        <v>424</v>
      </c>
      <c r="D11" s="5" t="s">
        <v>1202</v>
      </c>
      <c r="E11" s="5" t="s">
        <v>1200</v>
      </c>
      <c r="F11" s="5" t="s">
        <v>424</v>
      </c>
      <c r="G11" s="5" t="s">
        <v>424</v>
      </c>
      <c r="H11" s="5" t="s">
        <v>425</v>
      </c>
      <c r="I11" s="5" t="s">
        <v>442</v>
      </c>
      <c r="J11" s="18"/>
    </row>
    <row r="12" spans="1:10" ht="60" x14ac:dyDescent="0.25">
      <c r="A12" s="43" t="s">
        <v>46</v>
      </c>
      <c r="B12" s="5" t="s">
        <v>1203</v>
      </c>
      <c r="C12" s="5" t="s">
        <v>424</v>
      </c>
      <c r="D12" s="5" t="s">
        <v>1194</v>
      </c>
      <c r="E12" s="5" t="s">
        <v>1204</v>
      </c>
      <c r="F12" s="5" t="s">
        <v>424</v>
      </c>
      <c r="G12" s="5"/>
      <c r="H12" s="5" t="s">
        <v>425</v>
      </c>
      <c r="I12" s="5" t="s">
        <v>442</v>
      </c>
      <c r="J12" s="18"/>
    </row>
    <row r="13" spans="1:10" ht="105" x14ac:dyDescent="0.25">
      <c r="A13" s="43" t="s">
        <v>47</v>
      </c>
      <c r="B13" s="5" t="s">
        <v>1205</v>
      </c>
      <c r="C13" s="5" t="s">
        <v>424</v>
      </c>
      <c r="D13" s="5" t="s">
        <v>1206</v>
      </c>
      <c r="E13" s="5" t="s">
        <v>424</v>
      </c>
      <c r="F13" s="5" t="s">
        <v>424</v>
      </c>
      <c r="G13" s="5" t="s">
        <v>424</v>
      </c>
      <c r="H13" s="5" t="s">
        <v>425</v>
      </c>
      <c r="I13" s="5" t="s">
        <v>442</v>
      </c>
      <c r="J13" s="18"/>
    </row>
    <row r="14" spans="1:10" ht="105" x14ac:dyDescent="0.25">
      <c r="A14" s="43" t="s">
        <v>48</v>
      </c>
      <c r="B14" s="5" t="s">
        <v>1207</v>
      </c>
      <c r="C14" s="5" t="s">
        <v>424</v>
      </c>
      <c r="D14" s="5" t="s">
        <v>1208</v>
      </c>
      <c r="E14" s="5" t="s">
        <v>1209</v>
      </c>
      <c r="F14" s="5" t="s">
        <v>424</v>
      </c>
      <c r="G14" s="5" t="s">
        <v>424</v>
      </c>
      <c r="H14" s="5" t="s">
        <v>425</v>
      </c>
      <c r="I14" s="5" t="s">
        <v>442</v>
      </c>
      <c r="J14" s="18"/>
    </row>
    <row r="15" spans="1:10" ht="90" x14ac:dyDescent="0.25">
      <c r="A15" s="43" t="s">
        <v>49</v>
      </c>
      <c r="B15" s="5" t="s">
        <v>1210</v>
      </c>
      <c r="C15" s="5" t="s">
        <v>424</v>
      </c>
      <c r="D15" s="5" t="s">
        <v>1211</v>
      </c>
      <c r="E15" s="5" t="s">
        <v>1212</v>
      </c>
      <c r="F15" s="5" t="s">
        <v>424</v>
      </c>
      <c r="G15" s="5" t="s">
        <v>424</v>
      </c>
      <c r="H15" s="5" t="s">
        <v>425</v>
      </c>
      <c r="I15" s="5" t="s">
        <v>442</v>
      </c>
      <c r="J15" s="18"/>
    </row>
    <row r="16" spans="1:10" ht="90" x14ac:dyDescent="0.25">
      <c r="A16" s="43" t="s">
        <v>50</v>
      </c>
      <c r="B16" s="5" t="s">
        <v>1213</v>
      </c>
      <c r="C16" s="5" t="s">
        <v>424</v>
      </c>
      <c r="D16" s="5" t="s">
        <v>1214</v>
      </c>
      <c r="E16" s="5" t="s">
        <v>424</v>
      </c>
      <c r="F16" s="5" t="s">
        <v>424</v>
      </c>
      <c r="G16" s="5" t="s">
        <v>424</v>
      </c>
      <c r="H16" s="5" t="s">
        <v>425</v>
      </c>
      <c r="I16" s="5" t="s">
        <v>442</v>
      </c>
      <c r="J16" s="18"/>
    </row>
    <row r="17" spans="1:10" ht="90" x14ac:dyDescent="0.25">
      <c r="A17" s="43" t="s">
        <v>51</v>
      </c>
      <c r="B17" s="5" t="s">
        <v>1215</v>
      </c>
      <c r="C17" s="5" t="s">
        <v>424</v>
      </c>
      <c r="D17" s="5" t="s">
        <v>1216</v>
      </c>
      <c r="E17" s="5" t="s">
        <v>424</v>
      </c>
      <c r="F17" s="5" t="s">
        <v>424</v>
      </c>
      <c r="G17" s="5" t="s">
        <v>424</v>
      </c>
      <c r="H17" s="5" t="s">
        <v>425</v>
      </c>
      <c r="I17" s="5" t="s">
        <v>442</v>
      </c>
      <c r="J17" s="18"/>
    </row>
    <row r="18" spans="1:10" ht="135" x14ac:dyDescent="0.25">
      <c r="A18" s="58" t="s">
        <v>52</v>
      </c>
      <c r="B18" s="17" t="s">
        <v>1217</v>
      </c>
      <c r="C18" s="17" t="s">
        <v>424</v>
      </c>
      <c r="D18" s="17" t="s">
        <v>1218</v>
      </c>
      <c r="E18" s="17" t="s">
        <v>424</v>
      </c>
      <c r="F18" s="17" t="s">
        <v>424</v>
      </c>
      <c r="G18" s="17" t="s">
        <v>424</v>
      </c>
      <c r="H18" s="17" t="s">
        <v>425</v>
      </c>
      <c r="I18" s="5" t="s">
        <v>442</v>
      </c>
      <c r="J18" s="18"/>
    </row>
    <row r="19" spans="1:10" ht="45" x14ac:dyDescent="0.25">
      <c r="A19" s="43" t="s">
        <v>53</v>
      </c>
      <c r="B19" s="5" t="s">
        <v>1219</v>
      </c>
      <c r="C19" s="5" t="s">
        <v>424</v>
      </c>
      <c r="D19" s="5" t="s">
        <v>1220</v>
      </c>
      <c r="E19" s="5" t="s">
        <v>424</v>
      </c>
      <c r="F19" s="5" t="s">
        <v>424</v>
      </c>
      <c r="G19" s="5" t="s">
        <v>424</v>
      </c>
      <c r="H19" s="5" t="s">
        <v>425</v>
      </c>
      <c r="I19" s="5" t="s">
        <v>442</v>
      </c>
      <c r="J19" s="18"/>
    </row>
    <row r="20" spans="1:10" ht="45" x14ac:dyDescent="0.25">
      <c r="A20" s="43" t="s">
        <v>54</v>
      </c>
      <c r="B20" s="5" t="s">
        <v>1221</v>
      </c>
      <c r="C20" s="5" t="s">
        <v>424</v>
      </c>
      <c r="D20" s="5" t="s">
        <v>1222</v>
      </c>
      <c r="E20" s="5" t="s">
        <v>424</v>
      </c>
      <c r="F20" s="5" t="s">
        <v>424</v>
      </c>
      <c r="G20" s="5" t="s">
        <v>424</v>
      </c>
      <c r="H20" s="5" t="s">
        <v>425</v>
      </c>
      <c r="I20" s="5" t="s">
        <v>442</v>
      </c>
      <c r="J20" s="18"/>
    </row>
    <row r="21" spans="1:10" ht="60" x14ac:dyDescent="0.25">
      <c r="A21" s="43" t="s">
        <v>55</v>
      </c>
      <c r="B21" s="5" t="s">
        <v>1223</v>
      </c>
      <c r="C21" s="5" t="s">
        <v>424</v>
      </c>
      <c r="D21" s="5" t="s">
        <v>1224</v>
      </c>
      <c r="E21" s="5" t="s">
        <v>424</v>
      </c>
      <c r="F21" s="5" t="s">
        <v>424</v>
      </c>
      <c r="G21" s="5" t="s">
        <v>424</v>
      </c>
      <c r="H21" s="5" t="s">
        <v>425</v>
      </c>
      <c r="I21" s="5" t="s">
        <v>442</v>
      </c>
      <c r="J21" s="18"/>
    </row>
    <row r="22" spans="1:10" ht="60" x14ac:dyDescent="0.25">
      <c r="A22" s="43" t="s">
        <v>56</v>
      </c>
      <c r="B22" s="5" t="s">
        <v>1225</v>
      </c>
      <c r="C22" s="5" t="s">
        <v>424</v>
      </c>
      <c r="D22" s="5" t="s">
        <v>1226</v>
      </c>
      <c r="E22" s="5" t="s">
        <v>424</v>
      </c>
      <c r="F22" s="5" t="s">
        <v>424</v>
      </c>
      <c r="G22" s="5" t="s">
        <v>424</v>
      </c>
      <c r="H22" s="5" t="s">
        <v>425</v>
      </c>
      <c r="I22" s="5" t="s">
        <v>442</v>
      </c>
      <c r="J22" s="18"/>
    </row>
    <row r="23" spans="1:10" ht="105" x14ac:dyDescent="0.25">
      <c r="A23" s="43" t="s">
        <v>57</v>
      </c>
      <c r="B23" s="5" t="s">
        <v>1227</v>
      </c>
      <c r="C23" s="5" t="s">
        <v>424</v>
      </c>
      <c r="D23" s="5" t="s">
        <v>1228</v>
      </c>
      <c r="E23" s="5" t="s">
        <v>1229</v>
      </c>
      <c r="F23" s="5" t="s">
        <v>424</v>
      </c>
      <c r="G23" s="5" t="s">
        <v>424</v>
      </c>
      <c r="H23" s="5" t="s">
        <v>425</v>
      </c>
      <c r="I23" s="5" t="s">
        <v>442</v>
      </c>
      <c r="J23" s="18"/>
    </row>
    <row r="24" spans="1:10" ht="105" x14ac:dyDescent="0.25">
      <c r="A24" s="43" t="s">
        <v>58</v>
      </c>
      <c r="B24" s="5" t="s">
        <v>1230</v>
      </c>
      <c r="C24" s="5" t="s">
        <v>424</v>
      </c>
      <c r="D24" s="5" t="s">
        <v>1231</v>
      </c>
      <c r="E24" s="5" t="s">
        <v>1232</v>
      </c>
      <c r="F24" s="5" t="s">
        <v>1233</v>
      </c>
      <c r="G24" s="5" t="s">
        <v>424</v>
      </c>
      <c r="H24" s="5" t="s">
        <v>425</v>
      </c>
      <c r="I24" s="5" t="s">
        <v>442</v>
      </c>
      <c r="J24" s="18"/>
    </row>
    <row r="25" spans="1:10" ht="105" x14ac:dyDescent="0.25">
      <c r="A25" s="43" t="s">
        <v>59</v>
      </c>
      <c r="B25" s="5" t="s">
        <v>1230</v>
      </c>
      <c r="C25" s="5" t="s">
        <v>424</v>
      </c>
      <c r="D25" s="5" t="s">
        <v>1234</v>
      </c>
      <c r="E25" s="5" t="s">
        <v>1232</v>
      </c>
      <c r="F25" s="5" t="s">
        <v>1233</v>
      </c>
      <c r="G25" s="5" t="s">
        <v>424</v>
      </c>
      <c r="H25" s="5" t="s">
        <v>425</v>
      </c>
      <c r="I25" s="5" t="s">
        <v>442</v>
      </c>
      <c r="J25" s="18"/>
    </row>
    <row r="26" spans="1:10" ht="105" x14ac:dyDescent="0.25">
      <c r="A26" s="43" t="s">
        <v>60</v>
      </c>
      <c r="B26" s="5" t="s">
        <v>1235</v>
      </c>
      <c r="C26" s="5" t="s">
        <v>424</v>
      </c>
      <c r="D26" s="5" t="s">
        <v>1236</v>
      </c>
      <c r="E26" s="5" t="s">
        <v>424</v>
      </c>
      <c r="F26" s="5" t="s">
        <v>424</v>
      </c>
      <c r="G26" s="5" t="s">
        <v>1237</v>
      </c>
      <c r="H26" s="5"/>
      <c r="I26" s="5" t="s">
        <v>442</v>
      </c>
      <c r="J26" s="18"/>
    </row>
    <row r="27" spans="1:10" ht="60" x14ac:dyDescent="0.25">
      <c r="A27" s="43" t="s">
        <v>61</v>
      </c>
      <c r="B27" s="5" t="s">
        <v>1238</v>
      </c>
      <c r="C27" s="5" t="s">
        <v>424</v>
      </c>
      <c r="D27" s="5" t="s">
        <v>1239</v>
      </c>
      <c r="E27" s="5" t="s">
        <v>424</v>
      </c>
      <c r="F27" s="5" t="s">
        <v>424</v>
      </c>
      <c r="G27" s="5" t="s">
        <v>1240</v>
      </c>
      <c r="H27" s="5" t="s">
        <v>425</v>
      </c>
      <c r="I27" s="5" t="s">
        <v>442</v>
      </c>
      <c r="J27" s="18"/>
    </row>
    <row r="28" spans="1:10" ht="105" x14ac:dyDescent="0.25">
      <c r="A28" s="43" t="s">
        <v>61</v>
      </c>
      <c r="B28" s="5" t="s">
        <v>1241</v>
      </c>
      <c r="C28" s="5" t="s">
        <v>424</v>
      </c>
      <c r="D28" s="5" t="s">
        <v>1242</v>
      </c>
      <c r="E28" s="5" t="s">
        <v>424</v>
      </c>
      <c r="F28" s="5" t="s">
        <v>424</v>
      </c>
      <c r="G28" s="5" t="s">
        <v>424</v>
      </c>
      <c r="H28" s="5" t="s">
        <v>425</v>
      </c>
      <c r="I28" s="5" t="s">
        <v>442</v>
      </c>
      <c r="J28" s="18"/>
    </row>
    <row r="29" spans="1:10" ht="60" x14ac:dyDescent="0.25">
      <c r="A29" s="39" t="s">
        <v>70</v>
      </c>
      <c r="B29" s="6" t="s">
        <v>650</v>
      </c>
      <c r="C29" s="6" t="s">
        <v>424</v>
      </c>
      <c r="D29" s="6" t="s">
        <v>651</v>
      </c>
      <c r="E29" s="6" t="s">
        <v>424</v>
      </c>
      <c r="F29" s="6" t="s">
        <v>652</v>
      </c>
      <c r="G29" s="6" t="s">
        <v>424</v>
      </c>
      <c r="H29" s="6" t="s">
        <v>607</v>
      </c>
      <c r="I29" s="6" t="s">
        <v>366</v>
      </c>
      <c r="J29" s="59"/>
    </row>
    <row r="30" spans="1:10" ht="60" x14ac:dyDescent="0.25">
      <c r="A30" s="43" t="s">
        <v>74</v>
      </c>
      <c r="B30" s="5" t="s">
        <v>1243</v>
      </c>
      <c r="C30" s="5" t="s">
        <v>424</v>
      </c>
      <c r="D30" s="5" t="s">
        <v>635</v>
      </c>
      <c r="E30" s="5" t="s">
        <v>424</v>
      </c>
      <c r="F30" s="5" t="s">
        <v>424</v>
      </c>
      <c r="G30" s="5" t="s">
        <v>424</v>
      </c>
      <c r="H30" s="5" t="s">
        <v>425</v>
      </c>
      <c r="I30" s="5" t="s">
        <v>442</v>
      </c>
      <c r="J30" s="18"/>
    </row>
    <row r="31" spans="1:10" ht="30" x14ac:dyDescent="0.25">
      <c r="A31" s="43" t="s">
        <v>80</v>
      </c>
      <c r="B31" s="5" t="s">
        <v>429</v>
      </c>
      <c r="C31" s="5" t="s">
        <v>424</v>
      </c>
      <c r="D31" s="5" t="s">
        <v>430</v>
      </c>
      <c r="E31" s="5" t="s">
        <v>424</v>
      </c>
      <c r="F31" s="5" t="s">
        <v>424</v>
      </c>
      <c r="G31" s="5" t="s">
        <v>424</v>
      </c>
      <c r="H31" s="5" t="s">
        <v>425</v>
      </c>
      <c r="I31" s="5" t="s">
        <v>442</v>
      </c>
      <c r="J31" s="18"/>
    </row>
    <row r="32" spans="1:10" ht="75" x14ac:dyDescent="0.25">
      <c r="A32" s="43" t="s">
        <v>116</v>
      </c>
      <c r="B32" s="5" t="s">
        <v>1244</v>
      </c>
      <c r="C32" s="5" t="s">
        <v>424</v>
      </c>
      <c r="D32" s="5" t="s">
        <v>424</v>
      </c>
      <c r="E32" s="5" t="s">
        <v>424</v>
      </c>
      <c r="F32" s="5" t="s">
        <v>424</v>
      </c>
      <c r="G32" s="5" t="s">
        <v>424</v>
      </c>
      <c r="H32" s="5" t="s">
        <v>425</v>
      </c>
      <c r="I32" s="5" t="s">
        <v>94</v>
      </c>
      <c r="J32" s="18"/>
    </row>
    <row r="33" spans="1:10" ht="75" x14ac:dyDescent="0.25">
      <c r="A33" s="38" t="s">
        <v>119</v>
      </c>
      <c r="B33" s="5" t="s">
        <v>431</v>
      </c>
      <c r="C33" s="5" t="s">
        <v>432</v>
      </c>
      <c r="D33" s="5" t="s">
        <v>424</v>
      </c>
      <c r="E33" s="5" t="s">
        <v>424</v>
      </c>
      <c r="F33" s="5" t="s">
        <v>433</v>
      </c>
      <c r="G33" s="5" t="s">
        <v>424</v>
      </c>
      <c r="H33" s="3" t="s">
        <v>434</v>
      </c>
      <c r="I33" s="3" t="s">
        <v>426</v>
      </c>
      <c r="J33" s="44"/>
    </row>
    <row r="34" spans="1:10" ht="75" x14ac:dyDescent="0.25">
      <c r="A34" s="38" t="s">
        <v>120</v>
      </c>
      <c r="B34" s="5" t="s">
        <v>625</v>
      </c>
      <c r="C34" s="5" t="s">
        <v>626</v>
      </c>
      <c r="D34" s="5" t="s">
        <v>424</v>
      </c>
      <c r="E34" s="5" t="s">
        <v>627</v>
      </c>
      <c r="F34" s="5" t="s">
        <v>628</v>
      </c>
      <c r="G34" s="5" t="s">
        <v>424</v>
      </c>
      <c r="H34" s="3" t="s">
        <v>434</v>
      </c>
      <c r="I34" s="3" t="s">
        <v>426</v>
      </c>
      <c r="J34" s="44"/>
    </row>
    <row r="35" spans="1:10" ht="90" x14ac:dyDescent="0.25">
      <c r="A35" s="38" t="s">
        <v>121</v>
      </c>
      <c r="B35" s="5" t="s">
        <v>621</v>
      </c>
      <c r="C35" s="5" t="s">
        <v>622</v>
      </c>
      <c r="D35" s="5" t="s">
        <v>424</v>
      </c>
      <c r="E35" s="5" t="s">
        <v>623</v>
      </c>
      <c r="F35" s="5" t="s">
        <v>624</v>
      </c>
      <c r="G35" s="5" t="s">
        <v>424</v>
      </c>
      <c r="H35" s="3" t="s">
        <v>434</v>
      </c>
      <c r="I35" s="3" t="s">
        <v>426</v>
      </c>
      <c r="J35" s="44"/>
    </row>
    <row r="36" spans="1:10" ht="75" x14ac:dyDescent="0.25">
      <c r="A36" s="38" t="s">
        <v>122</v>
      </c>
      <c r="B36" s="5" t="s">
        <v>435</v>
      </c>
      <c r="C36" s="5" t="s">
        <v>436</v>
      </c>
      <c r="D36" s="5" t="s">
        <v>424</v>
      </c>
      <c r="E36" s="5" t="s">
        <v>424</v>
      </c>
      <c r="F36" s="5" t="s">
        <v>437</v>
      </c>
      <c r="G36" s="5" t="s">
        <v>424</v>
      </c>
      <c r="H36" s="3" t="s">
        <v>434</v>
      </c>
      <c r="I36" s="3" t="s">
        <v>426</v>
      </c>
      <c r="J36" s="44"/>
    </row>
    <row r="37" spans="1:10" ht="120" x14ac:dyDescent="0.25">
      <c r="A37" s="39" t="s">
        <v>123</v>
      </c>
      <c r="B37" s="6" t="s">
        <v>629</v>
      </c>
      <c r="C37" s="6" t="s">
        <v>630</v>
      </c>
      <c r="D37" s="6" t="s">
        <v>424</v>
      </c>
      <c r="E37" s="6" t="s">
        <v>631</v>
      </c>
      <c r="F37" s="6" t="s">
        <v>424</v>
      </c>
      <c r="G37" s="6" t="s">
        <v>632</v>
      </c>
      <c r="H37" s="6" t="s">
        <v>425</v>
      </c>
      <c r="I37" s="6" t="s">
        <v>426</v>
      </c>
      <c r="J37" s="59" t="s">
        <v>510</v>
      </c>
    </row>
    <row r="38" spans="1:10" s="1" customFormat="1" ht="30" x14ac:dyDescent="0.25">
      <c r="A38" s="43" t="s">
        <v>124</v>
      </c>
      <c r="B38" s="5" t="s">
        <v>438</v>
      </c>
      <c r="C38" s="6" t="s">
        <v>424</v>
      </c>
      <c r="D38" s="6" t="s">
        <v>424</v>
      </c>
      <c r="E38" s="6" t="s">
        <v>424</v>
      </c>
      <c r="F38" s="6" t="s">
        <v>424</v>
      </c>
      <c r="G38" s="6" t="s">
        <v>424</v>
      </c>
      <c r="H38" s="5" t="s">
        <v>434</v>
      </c>
      <c r="I38" s="5" t="s">
        <v>366</v>
      </c>
      <c r="J38" s="18"/>
    </row>
    <row r="39" spans="1:10" ht="45" x14ac:dyDescent="0.25">
      <c r="A39" s="43" t="s">
        <v>130</v>
      </c>
      <c r="B39" s="5" t="s">
        <v>1245</v>
      </c>
      <c r="C39" s="5" t="s">
        <v>424</v>
      </c>
      <c r="D39" s="5" t="s">
        <v>448</v>
      </c>
      <c r="E39" s="5" t="s">
        <v>424</v>
      </c>
      <c r="F39" s="5" t="s">
        <v>424</v>
      </c>
      <c r="G39" s="5" t="s">
        <v>424</v>
      </c>
      <c r="H39" s="5" t="s">
        <v>425</v>
      </c>
      <c r="I39" s="5" t="s">
        <v>442</v>
      </c>
      <c r="J39" s="18"/>
    </row>
    <row r="40" spans="1:10" ht="45" x14ac:dyDescent="0.25">
      <c r="A40" s="43" t="s">
        <v>131</v>
      </c>
      <c r="B40" s="5" t="s">
        <v>1246</v>
      </c>
      <c r="C40" s="5" t="s">
        <v>424</v>
      </c>
      <c r="D40" s="5" t="s">
        <v>448</v>
      </c>
      <c r="E40" s="5" t="s">
        <v>424</v>
      </c>
      <c r="F40" s="5" t="s">
        <v>424</v>
      </c>
      <c r="G40" s="5" t="s">
        <v>424</v>
      </c>
      <c r="H40" s="5" t="s">
        <v>425</v>
      </c>
      <c r="I40" s="5" t="s">
        <v>442</v>
      </c>
      <c r="J40" s="18"/>
    </row>
    <row r="41" spans="1:10" ht="45" x14ac:dyDescent="0.25">
      <c r="A41" s="43" t="s">
        <v>132</v>
      </c>
      <c r="B41" s="5" t="s">
        <v>1247</v>
      </c>
      <c r="C41" s="5" t="s">
        <v>424</v>
      </c>
      <c r="D41" s="5" t="s">
        <v>448</v>
      </c>
      <c r="E41" s="5" t="s">
        <v>424</v>
      </c>
      <c r="F41" s="5" t="s">
        <v>424</v>
      </c>
      <c r="G41" s="5" t="s">
        <v>424</v>
      </c>
      <c r="H41" s="5" t="s">
        <v>425</v>
      </c>
      <c r="I41" s="5" t="s">
        <v>442</v>
      </c>
      <c r="J41" s="18"/>
    </row>
    <row r="42" spans="1:10" ht="45" x14ac:dyDescent="0.25">
      <c r="A42" s="43" t="s">
        <v>133</v>
      </c>
      <c r="B42" s="5" t="s">
        <v>1248</v>
      </c>
      <c r="C42" s="5" t="s">
        <v>424</v>
      </c>
      <c r="D42" s="5" t="s">
        <v>448</v>
      </c>
      <c r="E42" s="5" t="s">
        <v>424</v>
      </c>
      <c r="F42" s="5" t="s">
        <v>424</v>
      </c>
      <c r="G42" s="5" t="s">
        <v>424</v>
      </c>
      <c r="H42" s="5" t="s">
        <v>425</v>
      </c>
      <c r="I42" s="5" t="s">
        <v>442</v>
      </c>
      <c r="J42" s="18"/>
    </row>
    <row r="43" spans="1:10" ht="45" x14ac:dyDescent="0.25">
      <c r="A43" s="43" t="s">
        <v>134</v>
      </c>
      <c r="B43" s="5" t="s">
        <v>1249</v>
      </c>
      <c r="C43" s="5" t="s">
        <v>424</v>
      </c>
      <c r="D43" s="5" t="s">
        <v>448</v>
      </c>
      <c r="E43" s="5" t="s">
        <v>424</v>
      </c>
      <c r="F43" s="5" t="s">
        <v>424</v>
      </c>
      <c r="G43" s="5" t="s">
        <v>424</v>
      </c>
      <c r="H43" s="5" t="s">
        <v>425</v>
      </c>
      <c r="I43" s="5" t="s">
        <v>442</v>
      </c>
      <c r="J43" s="18"/>
    </row>
    <row r="44" spans="1:10" x14ac:dyDescent="0.25">
      <c r="A44" s="57" t="s">
        <v>139</v>
      </c>
      <c r="B44" s="12" t="s">
        <v>448</v>
      </c>
      <c r="C44" s="12" t="s">
        <v>424</v>
      </c>
      <c r="D44" s="12" t="s">
        <v>424</v>
      </c>
      <c r="E44" s="12" t="s">
        <v>424</v>
      </c>
      <c r="F44" s="12" t="s">
        <v>424</v>
      </c>
      <c r="G44" s="12" t="s">
        <v>424</v>
      </c>
      <c r="H44" s="12" t="s">
        <v>425</v>
      </c>
      <c r="I44" s="5" t="s">
        <v>442</v>
      </c>
      <c r="J44" s="18"/>
    </row>
    <row r="45" spans="1:10" x14ac:dyDescent="0.25">
      <c r="A45" s="57" t="s">
        <v>140</v>
      </c>
      <c r="B45" s="12" t="s">
        <v>448</v>
      </c>
      <c r="C45" s="12" t="s">
        <v>424</v>
      </c>
      <c r="D45" s="12" t="s">
        <v>424</v>
      </c>
      <c r="E45" s="12" t="s">
        <v>424</v>
      </c>
      <c r="F45" s="12" t="s">
        <v>424</v>
      </c>
      <c r="G45" s="12" t="s">
        <v>424</v>
      </c>
      <c r="H45" s="12" t="s">
        <v>425</v>
      </c>
      <c r="I45" s="5" t="s">
        <v>442</v>
      </c>
      <c r="J45" s="18"/>
    </row>
    <row r="46" spans="1:10" ht="120" x14ac:dyDescent="0.25">
      <c r="A46" s="40" t="s">
        <v>149</v>
      </c>
      <c r="B46" s="15" t="s">
        <v>576</v>
      </c>
      <c r="C46" s="15" t="s">
        <v>577</v>
      </c>
      <c r="D46" s="15" t="s">
        <v>424</v>
      </c>
      <c r="E46" s="15" t="s">
        <v>578</v>
      </c>
      <c r="F46" s="15" t="s">
        <v>579</v>
      </c>
      <c r="G46" s="15" t="s">
        <v>580</v>
      </c>
      <c r="H46" s="14" t="s">
        <v>434</v>
      </c>
      <c r="I46" s="14" t="s">
        <v>426</v>
      </c>
      <c r="J46" s="46" t="s">
        <v>701</v>
      </c>
    </row>
    <row r="47" spans="1:10" ht="30" x14ac:dyDescent="0.25">
      <c r="A47" s="43" t="s">
        <v>150</v>
      </c>
      <c r="B47" s="5" t="s">
        <v>441</v>
      </c>
      <c r="C47" s="5" t="s">
        <v>424</v>
      </c>
      <c r="D47" s="5" t="s">
        <v>424</v>
      </c>
      <c r="E47" s="5" t="s">
        <v>424</v>
      </c>
      <c r="F47" s="5" t="s">
        <v>424</v>
      </c>
      <c r="G47" s="5" t="s">
        <v>424</v>
      </c>
      <c r="H47" s="5" t="s">
        <v>425</v>
      </c>
      <c r="I47" s="5" t="s">
        <v>442</v>
      </c>
      <c r="J47" s="18"/>
    </row>
    <row r="48" spans="1:10" ht="45" x14ac:dyDescent="0.25">
      <c r="A48" s="43" t="s">
        <v>151</v>
      </c>
      <c r="B48" s="5" t="s">
        <v>443</v>
      </c>
      <c r="C48" s="5" t="s">
        <v>424</v>
      </c>
      <c r="D48" s="5" t="s">
        <v>444</v>
      </c>
      <c r="E48" s="5" t="s">
        <v>424</v>
      </c>
      <c r="F48" s="5" t="s">
        <v>424</v>
      </c>
      <c r="G48" s="5" t="s">
        <v>424</v>
      </c>
      <c r="H48" s="5" t="s">
        <v>425</v>
      </c>
      <c r="I48" s="5" t="s">
        <v>442</v>
      </c>
      <c r="J48" s="18"/>
    </row>
    <row r="49" spans="1:10" ht="30" x14ac:dyDescent="0.25">
      <c r="A49" s="43" t="s">
        <v>152</v>
      </c>
      <c r="B49" s="5" t="s">
        <v>445</v>
      </c>
      <c r="C49" s="5" t="s">
        <v>424</v>
      </c>
      <c r="D49" s="5" t="s">
        <v>424</v>
      </c>
      <c r="E49" s="5" t="s">
        <v>424</v>
      </c>
      <c r="F49" s="5" t="s">
        <v>424</v>
      </c>
      <c r="G49" s="5" t="s">
        <v>424</v>
      </c>
      <c r="H49" s="5" t="s">
        <v>425</v>
      </c>
      <c r="I49" s="5" t="s">
        <v>442</v>
      </c>
      <c r="J49" s="18"/>
    </row>
    <row r="50" spans="1:10" ht="105" x14ac:dyDescent="0.25">
      <c r="A50" s="39" t="s">
        <v>156</v>
      </c>
      <c r="B50" s="6" t="s">
        <v>706</v>
      </c>
      <c r="C50" s="6" t="s">
        <v>424</v>
      </c>
      <c r="D50" s="5" t="s">
        <v>447</v>
      </c>
      <c r="E50" s="6" t="s">
        <v>424</v>
      </c>
      <c r="F50" s="5" t="s">
        <v>448</v>
      </c>
      <c r="G50" s="6" t="s">
        <v>449</v>
      </c>
      <c r="H50" s="6" t="s">
        <v>425</v>
      </c>
      <c r="I50" s="6" t="s">
        <v>426</v>
      </c>
      <c r="J50" s="59" t="s">
        <v>510</v>
      </c>
    </row>
    <row r="51" spans="1:10" s="1" customFormat="1" ht="75" x14ac:dyDescent="0.25">
      <c r="A51" s="38" t="s">
        <v>157</v>
      </c>
      <c r="B51" s="6" t="s">
        <v>450</v>
      </c>
      <c r="C51" s="5" t="s">
        <v>424</v>
      </c>
      <c r="D51" s="5" t="s">
        <v>447</v>
      </c>
      <c r="E51" s="5" t="s">
        <v>424</v>
      </c>
      <c r="F51" s="5" t="s">
        <v>448</v>
      </c>
      <c r="G51" s="5" t="s">
        <v>424</v>
      </c>
      <c r="H51" s="3" t="s">
        <v>425</v>
      </c>
      <c r="I51" s="4" t="s">
        <v>426</v>
      </c>
      <c r="J51" s="44"/>
    </row>
    <row r="52" spans="1:10" s="1" customFormat="1" ht="75" x14ac:dyDescent="0.25">
      <c r="A52" s="38" t="s">
        <v>158</v>
      </c>
      <c r="B52" s="5" t="s">
        <v>451</v>
      </c>
      <c r="C52" s="5" t="s">
        <v>424</v>
      </c>
      <c r="D52" s="5" t="s">
        <v>447</v>
      </c>
      <c r="E52" s="5" t="s">
        <v>424</v>
      </c>
      <c r="F52" s="5" t="s">
        <v>448</v>
      </c>
      <c r="G52" s="5" t="s">
        <v>424</v>
      </c>
      <c r="H52" s="3" t="s">
        <v>425</v>
      </c>
      <c r="I52" s="4" t="s">
        <v>426</v>
      </c>
      <c r="J52" s="44"/>
    </row>
    <row r="53" spans="1:10" s="1" customFormat="1" ht="75" x14ac:dyDescent="0.25">
      <c r="A53" s="38" t="s">
        <v>159</v>
      </c>
      <c r="B53" s="5" t="s">
        <v>452</v>
      </c>
      <c r="C53" s="5" t="s">
        <v>424</v>
      </c>
      <c r="D53" s="5" t="s">
        <v>447</v>
      </c>
      <c r="E53" s="5" t="s">
        <v>424</v>
      </c>
      <c r="F53" s="5" t="s">
        <v>448</v>
      </c>
      <c r="G53" s="5" t="s">
        <v>424</v>
      </c>
      <c r="H53" s="3" t="s">
        <v>425</v>
      </c>
      <c r="I53" s="4" t="s">
        <v>426</v>
      </c>
      <c r="J53" s="44"/>
    </row>
    <row r="54" spans="1:10" s="1" customFormat="1" ht="75" x14ac:dyDescent="0.25">
      <c r="A54" s="38" t="s">
        <v>160</v>
      </c>
      <c r="B54" s="6" t="s">
        <v>453</v>
      </c>
      <c r="C54" s="5" t="s">
        <v>424</v>
      </c>
      <c r="D54" s="5" t="s">
        <v>447</v>
      </c>
      <c r="E54" s="5" t="s">
        <v>424</v>
      </c>
      <c r="F54" s="5" t="s">
        <v>448</v>
      </c>
      <c r="G54" s="5" t="s">
        <v>424</v>
      </c>
      <c r="H54" s="3" t="s">
        <v>425</v>
      </c>
      <c r="I54" s="4" t="s">
        <v>426</v>
      </c>
      <c r="J54" s="44"/>
    </row>
    <row r="55" spans="1:10" s="1" customFormat="1" ht="75" x14ac:dyDescent="0.25">
      <c r="A55" s="38" t="s">
        <v>161</v>
      </c>
      <c r="B55" s="5" t="s">
        <v>454</v>
      </c>
      <c r="C55" s="5" t="s">
        <v>424</v>
      </c>
      <c r="D55" s="5" t="s">
        <v>447</v>
      </c>
      <c r="E55" s="5" t="s">
        <v>424</v>
      </c>
      <c r="F55" s="5" t="s">
        <v>448</v>
      </c>
      <c r="G55" s="5" t="s">
        <v>424</v>
      </c>
      <c r="H55" s="3" t="s">
        <v>425</v>
      </c>
      <c r="I55" s="4" t="s">
        <v>426</v>
      </c>
      <c r="J55" s="44"/>
    </row>
    <row r="56" spans="1:10" s="1" customFormat="1" ht="75" x14ac:dyDescent="0.25">
      <c r="A56" s="38" t="s">
        <v>162</v>
      </c>
      <c r="B56" s="5" t="s">
        <v>455</v>
      </c>
      <c r="C56" s="5" t="s">
        <v>424</v>
      </c>
      <c r="D56" s="5" t="s">
        <v>447</v>
      </c>
      <c r="E56" s="5" t="s">
        <v>424</v>
      </c>
      <c r="F56" s="5" t="s">
        <v>448</v>
      </c>
      <c r="G56" s="5" t="s">
        <v>424</v>
      </c>
      <c r="H56" s="3" t="s">
        <v>425</v>
      </c>
      <c r="I56" s="4" t="s">
        <v>426</v>
      </c>
      <c r="J56" s="44"/>
    </row>
    <row r="57" spans="1:10" s="1" customFormat="1" ht="75" x14ac:dyDescent="0.25">
      <c r="A57" s="38" t="s">
        <v>163</v>
      </c>
      <c r="B57" s="6" t="s">
        <v>456</v>
      </c>
      <c r="C57" s="5" t="s">
        <v>424</v>
      </c>
      <c r="D57" s="5" t="s">
        <v>447</v>
      </c>
      <c r="E57" s="5" t="s">
        <v>424</v>
      </c>
      <c r="F57" s="5" t="s">
        <v>448</v>
      </c>
      <c r="G57" s="5" t="s">
        <v>424</v>
      </c>
      <c r="H57" s="3" t="s">
        <v>425</v>
      </c>
      <c r="I57" s="4" t="s">
        <v>426</v>
      </c>
      <c r="J57" s="44"/>
    </row>
    <row r="58" spans="1:10" s="1" customFormat="1" ht="75" x14ac:dyDescent="0.25">
      <c r="A58" s="38" t="s">
        <v>164</v>
      </c>
      <c r="B58" s="5" t="s">
        <v>457</v>
      </c>
      <c r="C58" s="5" t="s">
        <v>424</v>
      </c>
      <c r="D58" s="5" t="s">
        <v>447</v>
      </c>
      <c r="E58" s="5" t="s">
        <v>424</v>
      </c>
      <c r="F58" s="5" t="s">
        <v>448</v>
      </c>
      <c r="G58" s="5" t="s">
        <v>424</v>
      </c>
      <c r="H58" s="3" t="s">
        <v>425</v>
      </c>
      <c r="I58" s="4" t="s">
        <v>426</v>
      </c>
      <c r="J58" s="44"/>
    </row>
    <row r="59" spans="1:10" s="1" customFormat="1" ht="75" x14ac:dyDescent="0.25">
      <c r="A59" s="38" t="s">
        <v>165</v>
      </c>
      <c r="B59" s="5" t="s">
        <v>458</v>
      </c>
      <c r="C59" s="5" t="s">
        <v>424</v>
      </c>
      <c r="D59" s="5" t="s">
        <v>447</v>
      </c>
      <c r="E59" s="5" t="s">
        <v>424</v>
      </c>
      <c r="F59" s="5" t="s">
        <v>448</v>
      </c>
      <c r="G59" s="5" t="s">
        <v>424</v>
      </c>
      <c r="H59" s="3" t="s">
        <v>425</v>
      </c>
      <c r="I59" s="4" t="s">
        <v>426</v>
      </c>
      <c r="J59" s="44"/>
    </row>
    <row r="60" spans="1:10" s="1" customFormat="1" ht="75" x14ac:dyDescent="0.25">
      <c r="A60" s="38" t="s">
        <v>166</v>
      </c>
      <c r="B60" s="6" t="s">
        <v>459</v>
      </c>
      <c r="C60" s="5" t="s">
        <v>424</v>
      </c>
      <c r="D60" s="5" t="s">
        <v>447</v>
      </c>
      <c r="E60" s="5" t="s">
        <v>424</v>
      </c>
      <c r="F60" s="5" t="s">
        <v>448</v>
      </c>
      <c r="G60" s="5" t="s">
        <v>424</v>
      </c>
      <c r="H60" s="3" t="s">
        <v>425</v>
      </c>
      <c r="I60" s="4" t="s">
        <v>426</v>
      </c>
      <c r="J60" s="44"/>
    </row>
    <row r="61" spans="1:10" s="1" customFormat="1" ht="75" x14ac:dyDescent="0.25">
      <c r="A61" s="38" t="s">
        <v>167</v>
      </c>
      <c r="B61" s="5" t="s">
        <v>460</v>
      </c>
      <c r="C61" s="5" t="s">
        <v>424</v>
      </c>
      <c r="D61" s="5" t="s">
        <v>447</v>
      </c>
      <c r="E61" s="5" t="s">
        <v>424</v>
      </c>
      <c r="F61" s="5" t="s">
        <v>448</v>
      </c>
      <c r="G61" s="5" t="s">
        <v>424</v>
      </c>
      <c r="H61" s="3" t="s">
        <v>425</v>
      </c>
      <c r="I61" s="4" t="s">
        <v>426</v>
      </c>
      <c r="J61" s="44"/>
    </row>
    <row r="62" spans="1:10" s="1" customFormat="1" ht="75" x14ac:dyDescent="0.25">
      <c r="A62" s="38" t="s">
        <v>168</v>
      </c>
      <c r="B62" s="5" t="s">
        <v>461</v>
      </c>
      <c r="C62" s="5" t="s">
        <v>424</v>
      </c>
      <c r="D62" s="5" t="s">
        <v>447</v>
      </c>
      <c r="E62" s="5" t="s">
        <v>424</v>
      </c>
      <c r="F62" s="5" t="s">
        <v>448</v>
      </c>
      <c r="G62" s="5" t="s">
        <v>424</v>
      </c>
      <c r="H62" s="3" t="s">
        <v>425</v>
      </c>
      <c r="I62" s="4" t="s">
        <v>426</v>
      </c>
      <c r="J62" s="44"/>
    </row>
    <row r="63" spans="1:10" ht="75" x14ac:dyDescent="0.25">
      <c r="A63" s="39" t="s">
        <v>169</v>
      </c>
      <c r="B63" s="6" t="s">
        <v>462</v>
      </c>
      <c r="C63" s="6" t="s">
        <v>424</v>
      </c>
      <c r="D63" s="6" t="s">
        <v>463</v>
      </c>
      <c r="E63" s="6" t="s">
        <v>424</v>
      </c>
      <c r="F63" s="6" t="s">
        <v>424</v>
      </c>
      <c r="G63" s="6" t="s">
        <v>464</v>
      </c>
      <c r="H63" s="6" t="s">
        <v>425</v>
      </c>
      <c r="I63" s="6" t="s">
        <v>426</v>
      </c>
      <c r="J63" s="59"/>
    </row>
    <row r="64" spans="1:10" ht="45" x14ac:dyDescent="0.25">
      <c r="A64" s="43" t="s">
        <v>170</v>
      </c>
      <c r="B64" s="5" t="s">
        <v>1250</v>
      </c>
      <c r="C64" s="5" t="s">
        <v>424</v>
      </c>
      <c r="D64" s="5" t="s">
        <v>1192</v>
      </c>
      <c r="E64" s="5" t="s">
        <v>424</v>
      </c>
      <c r="F64" s="5" t="s">
        <v>424</v>
      </c>
      <c r="G64" s="5"/>
      <c r="H64" s="5" t="s">
        <v>425</v>
      </c>
      <c r="I64" s="5" t="s">
        <v>442</v>
      </c>
      <c r="J64" s="18"/>
    </row>
    <row r="65" spans="1:10" ht="90" x14ac:dyDescent="0.25">
      <c r="A65" s="43" t="s">
        <v>171</v>
      </c>
      <c r="B65" s="5" t="s">
        <v>707</v>
      </c>
      <c r="C65" s="5" t="s">
        <v>424</v>
      </c>
      <c r="D65" s="5" t="s">
        <v>708</v>
      </c>
      <c r="E65" s="5" t="s">
        <v>424</v>
      </c>
      <c r="F65" s="5" t="s">
        <v>424</v>
      </c>
      <c r="G65" s="5" t="s">
        <v>424</v>
      </c>
      <c r="H65" s="5" t="s">
        <v>425</v>
      </c>
      <c r="I65" s="5" t="s">
        <v>426</v>
      </c>
      <c r="J65" s="18"/>
    </row>
    <row r="66" spans="1:10" ht="90" x14ac:dyDescent="0.25">
      <c r="A66" s="39" t="s">
        <v>172</v>
      </c>
      <c r="B66" s="6" t="s">
        <v>709</v>
      </c>
      <c r="C66" s="6" t="s">
        <v>424</v>
      </c>
      <c r="D66" s="6" t="s">
        <v>710</v>
      </c>
      <c r="E66" s="6" t="s">
        <v>424</v>
      </c>
      <c r="F66" s="6" t="s">
        <v>424</v>
      </c>
      <c r="G66" s="21" t="s">
        <v>711</v>
      </c>
      <c r="H66" s="6" t="s">
        <v>425</v>
      </c>
      <c r="I66" s="6" t="s">
        <v>426</v>
      </c>
      <c r="J66" s="59" t="s">
        <v>510</v>
      </c>
    </row>
    <row r="67" spans="1:10" ht="150" x14ac:dyDescent="0.25">
      <c r="A67" s="43" t="s">
        <v>174</v>
      </c>
      <c r="B67" s="5" t="s">
        <v>712</v>
      </c>
      <c r="C67" s="5" t="s">
        <v>424</v>
      </c>
      <c r="D67" s="5" t="s">
        <v>713</v>
      </c>
      <c r="E67" s="5" t="s">
        <v>424</v>
      </c>
      <c r="F67" s="5" t="s">
        <v>424</v>
      </c>
      <c r="G67" s="5" t="s">
        <v>714</v>
      </c>
      <c r="H67" s="5" t="s">
        <v>425</v>
      </c>
      <c r="I67" s="5" t="s">
        <v>426</v>
      </c>
      <c r="J67" s="18"/>
    </row>
    <row r="68" spans="1:10" s="1" customFormat="1" ht="409.5" x14ac:dyDescent="0.25">
      <c r="A68" s="38" t="s">
        <v>175</v>
      </c>
      <c r="B68" s="5" t="s">
        <v>615</v>
      </c>
      <c r="C68" s="5" t="s">
        <v>424</v>
      </c>
      <c r="D68" s="5" t="s">
        <v>612</v>
      </c>
      <c r="E68" s="5" t="s">
        <v>616</v>
      </c>
      <c r="F68" s="5" t="s">
        <v>617</v>
      </c>
      <c r="G68" s="5" t="s">
        <v>424</v>
      </c>
      <c r="H68" s="3" t="s">
        <v>425</v>
      </c>
      <c r="I68" s="4" t="s">
        <v>426</v>
      </c>
      <c r="J68" s="44"/>
    </row>
    <row r="69" spans="1:10" s="1" customFormat="1" ht="60" x14ac:dyDescent="0.25">
      <c r="A69" s="38" t="s">
        <v>176</v>
      </c>
      <c r="B69" s="5" t="s">
        <v>465</v>
      </c>
      <c r="C69" s="5" t="s">
        <v>424</v>
      </c>
      <c r="D69" s="5" t="s">
        <v>466</v>
      </c>
      <c r="E69" s="5" t="s">
        <v>424</v>
      </c>
      <c r="F69" s="5" t="s">
        <v>467</v>
      </c>
      <c r="G69" s="5" t="s">
        <v>424</v>
      </c>
      <c r="H69" s="3" t="s">
        <v>425</v>
      </c>
      <c r="I69" s="4" t="s">
        <v>426</v>
      </c>
      <c r="J69" s="44"/>
    </row>
    <row r="70" spans="1:10" s="1" customFormat="1" ht="30" x14ac:dyDescent="0.25">
      <c r="A70" s="38" t="s">
        <v>178</v>
      </c>
      <c r="B70" s="5" t="s">
        <v>468</v>
      </c>
      <c r="C70" s="5" t="s">
        <v>424</v>
      </c>
      <c r="D70" s="5" t="s">
        <v>469</v>
      </c>
      <c r="E70" s="5" t="s">
        <v>424</v>
      </c>
      <c r="F70" s="5" t="s">
        <v>424</v>
      </c>
      <c r="G70" s="5" t="s">
        <v>470</v>
      </c>
      <c r="H70" s="5" t="s">
        <v>425</v>
      </c>
      <c r="I70" s="4" t="s">
        <v>426</v>
      </c>
      <c r="J70" s="44"/>
    </row>
    <row r="71" spans="1:10" s="1" customFormat="1" ht="30" x14ac:dyDescent="0.25">
      <c r="A71" s="38" t="s">
        <v>179</v>
      </c>
      <c r="B71" s="5" t="s">
        <v>471</v>
      </c>
      <c r="C71" s="5" t="s">
        <v>424</v>
      </c>
      <c r="D71" s="5" t="s">
        <v>472</v>
      </c>
      <c r="E71" s="5" t="s">
        <v>424</v>
      </c>
      <c r="F71" s="5" t="s">
        <v>424</v>
      </c>
      <c r="G71" s="5" t="s">
        <v>424</v>
      </c>
      <c r="H71" s="5" t="s">
        <v>425</v>
      </c>
      <c r="I71" s="4" t="s">
        <v>426</v>
      </c>
      <c r="J71" s="44"/>
    </row>
    <row r="72" spans="1:10" s="1" customFormat="1" ht="60" x14ac:dyDescent="0.25">
      <c r="A72" s="39" t="s">
        <v>180</v>
      </c>
      <c r="B72" s="6" t="s">
        <v>715</v>
      </c>
      <c r="C72" s="6" t="s">
        <v>424</v>
      </c>
      <c r="D72" s="6" t="s">
        <v>651</v>
      </c>
      <c r="E72" s="6" t="s">
        <v>716</v>
      </c>
      <c r="F72" s="6" t="s">
        <v>717</v>
      </c>
      <c r="G72" s="6" t="s">
        <v>424</v>
      </c>
      <c r="H72" s="6" t="s">
        <v>607</v>
      </c>
      <c r="I72" s="6" t="s">
        <v>366</v>
      </c>
      <c r="J72" s="59"/>
    </row>
    <row r="73" spans="1:10" ht="105" x14ac:dyDescent="0.25">
      <c r="A73" s="39" t="s">
        <v>182</v>
      </c>
      <c r="B73" s="6" t="s">
        <v>718</v>
      </c>
      <c r="C73" s="6" t="s">
        <v>424</v>
      </c>
      <c r="D73" s="6" t="s">
        <v>585</v>
      </c>
      <c r="E73" s="6" t="s">
        <v>719</v>
      </c>
      <c r="F73" s="6" t="s">
        <v>424</v>
      </c>
      <c r="G73" s="6" t="s">
        <v>424</v>
      </c>
      <c r="H73" s="6" t="s">
        <v>425</v>
      </c>
      <c r="I73" s="6" t="s">
        <v>426</v>
      </c>
      <c r="J73" s="59" t="s">
        <v>510</v>
      </c>
    </row>
    <row r="74" spans="1:10" ht="120" x14ac:dyDescent="0.25">
      <c r="A74" s="40" t="s">
        <v>185</v>
      </c>
      <c r="B74" s="15" t="s">
        <v>581</v>
      </c>
      <c r="C74" s="15" t="s">
        <v>582</v>
      </c>
      <c r="D74" s="15" t="s">
        <v>424</v>
      </c>
      <c r="E74" s="15" t="s">
        <v>583</v>
      </c>
      <c r="F74" s="15" t="s">
        <v>424</v>
      </c>
      <c r="G74" s="15" t="s">
        <v>424</v>
      </c>
      <c r="H74" s="14" t="s">
        <v>434</v>
      </c>
      <c r="I74" s="14" t="s">
        <v>426</v>
      </c>
      <c r="J74" s="46"/>
    </row>
    <row r="75" spans="1:10" ht="60" x14ac:dyDescent="0.25">
      <c r="A75" s="39" t="s">
        <v>186</v>
      </c>
      <c r="B75" s="6" t="s">
        <v>473</v>
      </c>
      <c r="C75" s="6" t="s">
        <v>424</v>
      </c>
      <c r="D75" s="6" t="s">
        <v>474</v>
      </c>
      <c r="E75" s="6" t="s">
        <v>424</v>
      </c>
      <c r="F75" s="6" t="s">
        <v>424</v>
      </c>
      <c r="G75" s="6" t="s">
        <v>475</v>
      </c>
      <c r="H75" s="6" t="s">
        <v>425</v>
      </c>
      <c r="I75" s="6" t="s">
        <v>426</v>
      </c>
      <c r="J75" s="59" t="s">
        <v>510</v>
      </c>
    </row>
    <row r="76" spans="1:10" ht="60" x14ac:dyDescent="0.25">
      <c r="A76" s="43" t="s">
        <v>194</v>
      </c>
      <c r="B76" s="33" t="s">
        <v>1251</v>
      </c>
      <c r="C76" s="5" t="s">
        <v>424</v>
      </c>
      <c r="D76" s="5" t="s">
        <v>1252</v>
      </c>
      <c r="E76" s="5" t="s">
        <v>1253</v>
      </c>
      <c r="F76" s="5" t="s">
        <v>424</v>
      </c>
      <c r="G76" s="5" t="s">
        <v>424</v>
      </c>
      <c r="H76" s="5" t="s">
        <v>425</v>
      </c>
      <c r="I76" s="5" t="s">
        <v>442</v>
      </c>
      <c r="J76" s="18"/>
    </row>
    <row r="77" spans="1:10" ht="60" x14ac:dyDescent="0.25">
      <c r="A77" s="39" t="s">
        <v>194</v>
      </c>
      <c r="B77" s="6" t="s">
        <v>476</v>
      </c>
      <c r="C77" s="6" t="s">
        <v>424</v>
      </c>
      <c r="D77" s="6" t="s">
        <v>477</v>
      </c>
      <c r="E77" s="6" t="s">
        <v>424</v>
      </c>
      <c r="F77" s="6" t="s">
        <v>424</v>
      </c>
      <c r="G77" s="6" t="s">
        <v>424</v>
      </c>
      <c r="H77" s="6" t="s">
        <v>425</v>
      </c>
      <c r="I77" s="6" t="s">
        <v>426</v>
      </c>
      <c r="J77" s="59" t="s">
        <v>510</v>
      </c>
    </row>
    <row r="78" spans="1:10" ht="180" x14ac:dyDescent="0.25">
      <c r="A78" s="43" t="s">
        <v>195</v>
      </c>
      <c r="B78" s="5" t="s">
        <v>724</v>
      </c>
      <c r="C78" s="5" t="s">
        <v>424</v>
      </c>
      <c r="D78" s="5" t="s">
        <v>424</v>
      </c>
      <c r="E78" s="5" t="s">
        <v>725</v>
      </c>
      <c r="F78" s="5" t="s">
        <v>726</v>
      </c>
      <c r="G78" s="5" t="s">
        <v>424</v>
      </c>
      <c r="H78" s="5" t="s">
        <v>425</v>
      </c>
      <c r="I78" s="5" t="s">
        <v>426</v>
      </c>
      <c r="J78" s="18"/>
    </row>
    <row r="79" spans="1:10" s="1" customFormat="1" ht="120" x14ac:dyDescent="0.25">
      <c r="A79" s="43" t="s">
        <v>1254</v>
      </c>
      <c r="B79" s="5" t="s">
        <v>1255</v>
      </c>
      <c r="C79" s="5" t="s">
        <v>424</v>
      </c>
      <c r="D79" s="5" t="s">
        <v>424</v>
      </c>
      <c r="E79" s="5" t="s">
        <v>1256</v>
      </c>
      <c r="F79" s="5" t="s">
        <v>424</v>
      </c>
      <c r="G79" s="5" t="s">
        <v>424</v>
      </c>
      <c r="H79" s="5" t="s">
        <v>425</v>
      </c>
      <c r="I79" s="5" t="s">
        <v>442</v>
      </c>
      <c r="J79" s="18"/>
    </row>
    <row r="80" spans="1:10" ht="60" x14ac:dyDescent="0.25">
      <c r="A80" s="43" t="s">
        <v>196</v>
      </c>
      <c r="B80" s="5" t="s">
        <v>727</v>
      </c>
      <c r="C80" s="5" t="s">
        <v>728</v>
      </c>
      <c r="D80" s="6" t="s">
        <v>424</v>
      </c>
      <c r="E80" s="6" t="s">
        <v>424</v>
      </c>
      <c r="F80" s="6" t="s">
        <v>424</v>
      </c>
      <c r="G80" s="6" t="s">
        <v>424</v>
      </c>
      <c r="H80" s="5" t="s">
        <v>434</v>
      </c>
      <c r="I80" s="5" t="s">
        <v>366</v>
      </c>
      <c r="J80" s="18"/>
    </row>
    <row r="81" spans="1:10" ht="409.5" x14ac:dyDescent="0.25">
      <c r="A81" s="39" t="s">
        <v>199</v>
      </c>
      <c r="B81" s="6" t="s">
        <v>478</v>
      </c>
      <c r="C81" s="6" t="s">
        <v>424</v>
      </c>
      <c r="D81" s="6" t="s">
        <v>479</v>
      </c>
      <c r="E81" s="6" t="s">
        <v>424</v>
      </c>
      <c r="F81" s="6" t="s">
        <v>424</v>
      </c>
      <c r="G81" s="6" t="s">
        <v>729</v>
      </c>
      <c r="H81" s="6" t="s">
        <v>425</v>
      </c>
      <c r="I81" s="6" t="s">
        <v>426</v>
      </c>
      <c r="J81" s="59"/>
    </row>
    <row r="82" spans="1:10" ht="45" x14ac:dyDescent="0.25">
      <c r="A82" s="43" t="s">
        <v>200</v>
      </c>
      <c r="B82" s="5" t="s">
        <v>1257</v>
      </c>
      <c r="C82" s="5" t="s">
        <v>424</v>
      </c>
      <c r="D82" s="5" t="s">
        <v>424</v>
      </c>
      <c r="E82" s="5" t="s">
        <v>424</v>
      </c>
      <c r="F82" s="5" t="s">
        <v>424</v>
      </c>
      <c r="G82" s="5" t="s">
        <v>424</v>
      </c>
      <c r="H82" s="5" t="s">
        <v>425</v>
      </c>
      <c r="I82" s="5" t="s">
        <v>442</v>
      </c>
      <c r="J82" s="18"/>
    </row>
    <row r="83" spans="1:10" ht="30" x14ac:dyDescent="0.25">
      <c r="A83" s="43" t="s">
        <v>201</v>
      </c>
      <c r="B83" s="5" t="s">
        <v>1258</v>
      </c>
      <c r="C83" s="5" t="s">
        <v>424</v>
      </c>
      <c r="D83" s="5" t="s">
        <v>1259</v>
      </c>
      <c r="E83" s="5" t="s">
        <v>424</v>
      </c>
      <c r="F83" s="5" t="s">
        <v>424</v>
      </c>
      <c r="G83" s="5" t="s">
        <v>424</v>
      </c>
      <c r="H83" s="5" t="s">
        <v>425</v>
      </c>
      <c r="I83" s="5" t="s">
        <v>442</v>
      </c>
      <c r="J83" s="18"/>
    </row>
    <row r="84" spans="1:10" ht="60" x14ac:dyDescent="0.25">
      <c r="A84" s="43" t="s">
        <v>202</v>
      </c>
      <c r="B84" s="5" t="s">
        <v>1260</v>
      </c>
      <c r="C84" s="5" t="s">
        <v>424</v>
      </c>
      <c r="D84" s="5" t="s">
        <v>1261</v>
      </c>
      <c r="E84" s="5" t="s">
        <v>424</v>
      </c>
      <c r="F84" s="5" t="s">
        <v>424</v>
      </c>
      <c r="G84" s="5" t="s">
        <v>424</v>
      </c>
      <c r="H84" s="5" t="s">
        <v>425</v>
      </c>
      <c r="I84" s="5" t="s">
        <v>442</v>
      </c>
      <c r="J84" s="18"/>
    </row>
    <row r="85" spans="1:10" ht="30" x14ac:dyDescent="0.25">
      <c r="A85" s="43" t="s">
        <v>203</v>
      </c>
      <c r="B85" s="5" t="s">
        <v>1262</v>
      </c>
      <c r="C85" s="5" t="s">
        <v>424</v>
      </c>
      <c r="D85" s="5" t="s">
        <v>424</v>
      </c>
      <c r="E85" s="5" t="s">
        <v>424</v>
      </c>
      <c r="F85" s="5" t="s">
        <v>424</v>
      </c>
      <c r="G85" s="5" t="s">
        <v>424</v>
      </c>
      <c r="H85" s="5" t="s">
        <v>425</v>
      </c>
      <c r="I85" s="5" t="s">
        <v>442</v>
      </c>
      <c r="J85" s="18"/>
    </row>
    <row r="86" spans="1:10" ht="90" x14ac:dyDescent="0.25">
      <c r="A86" s="43" t="s">
        <v>204</v>
      </c>
      <c r="B86" s="5" t="s">
        <v>1263</v>
      </c>
      <c r="C86" s="5" t="s">
        <v>424</v>
      </c>
      <c r="D86" s="5" t="s">
        <v>1264</v>
      </c>
      <c r="E86" s="5" t="s">
        <v>424</v>
      </c>
      <c r="F86" s="5" t="s">
        <v>424</v>
      </c>
      <c r="G86" s="5" t="s">
        <v>424</v>
      </c>
      <c r="H86" s="5" t="s">
        <v>425</v>
      </c>
      <c r="I86" s="5" t="s">
        <v>442</v>
      </c>
      <c r="J86" s="18"/>
    </row>
    <row r="87" spans="1:10" ht="105" x14ac:dyDescent="0.25">
      <c r="A87" s="39" t="s">
        <v>204</v>
      </c>
      <c r="B87" s="6" t="s">
        <v>730</v>
      </c>
      <c r="C87" s="6" t="s">
        <v>424</v>
      </c>
      <c r="D87" s="6" t="s">
        <v>482</v>
      </c>
      <c r="E87" s="6" t="s">
        <v>424</v>
      </c>
      <c r="F87" s="6" t="s">
        <v>424</v>
      </c>
      <c r="G87" s="6" t="s">
        <v>731</v>
      </c>
      <c r="H87" s="6" t="s">
        <v>425</v>
      </c>
      <c r="I87" s="6" t="s">
        <v>426</v>
      </c>
      <c r="J87" s="59"/>
    </row>
    <row r="88" spans="1:10" ht="45" x14ac:dyDescent="0.25">
      <c r="A88" s="43" t="s">
        <v>205</v>
      </c>
      <c r="B88" s="5" t="s">
        <v>484</v>
      </c>
      <c r="C88" s="5" t="s">
        <v>424</v>
      </c>
      <c r="D88" s="5" t="s">
        <v>485</v>
      </c>
      <c r="E88" s="5" t="s">
        <v>424</v>
      </c>
      <c r="F88" s="5" t="s">
        <v>424</v>
      </c>
      <c r="G88" s="5" t="s">
        <v>424</v>
      </c>
      <c r="H88" s="5" t="s">
        <v>425</v>
      </c>
      <c r="I88" s="5" t="s">
        <v>442</v>
      </c>
      <c r="J88" s="18"/>
    </row>
    <row r="89" spans="1:10" ht="75" x14ac:dyDescent="0.25">
      <c r="A89" s="39" t="s">
        <v>206</v>
      </c>
      <c r="B89" s="6" t="s">
        <v>486</v>
      </c>
      <c r="C89" s="6" t="s">
        <v>424</v>
      </c>
      <c r="D89" s="6" t="s">
        <v>732</v>
      </c>
      <c r="E89" s="6" t="s">
        <v>424</v>
      </c>
      <c r="F89" s="6" t="s">
        <v>424</v>
      </c>
      <c r="G89" s="6" t="s">
        <v>488</v>
      </c>
      <c r="H89" s="6" t="s">
        <v>425</v>
      </c>
      <c r="I89" s="6" t="s">
        <v>426</v>
      </c>
      <c r="J89" s="59" t="s">
        <v>510</v>
      </c>
    </row>
    <row r="90" spans="1:10" s="1" customFormat="1" ht="30" x14ac:dyDescent="0.25">
      <c r="A90" s="38" t="s">
        <v>207</v>
      </c>
      <c r="B90" s="5" t="s">
        <v>489</v>
      </c>
      <c r="C90" s="5" t="s">
        <v>424</v>
      </c>
      <c r="D90" s="5" t="s">
        <v>424</v>
      </c>
      <c r="E90" s="5" t="s">
        <v>424</v>
      </c>
      <c r="F90" s="5" t="s">
        <v>490</v>
      </c>
      <c r="G90" s="5" t="s">
        <v>424</v>
      </c>
      <c r="H90" s="3" t="s">
        <v>425</v>
      </c>
      <c r="I90" s="4" t="s">
        <v>426</v>
      </c>
      <c r="J90" s="44"/>
    </row>
    <row r="91" spans="1:10" s="1" customFormat="1" ht="135" x14ac:dyDescent="0.25">
      <c r="A91" s="38" t="s">
        <v>208</v>
      </c>
      <c r="B91" s="5" t="s">
        <v>557</v>
      </c>
      <c r="C91" s="5" t="s">
        <v>424</v>
      </c>
      <c r="D91" s="5" t="s">
        <v>558</v>
      </c>
      <c r="E91" s="5" t="s">
        <v>559</v>
      </c>
      <c r="F91" s="5" t="s">
        <v>424</v>
      </c>
      <c r="G91" s="5" t="s">
        <v>560</v>
      </c>
      <c r="H91" s="3" t="s">
        <v>425</v>
      </c>
      <c r="I91" s="4" t="s">
        <v>426</v>
      </c>
      <c r="J91" s="44"/>
    </row>
    <row r="92" spans="1:10" x14ac:dyDescent="0.25">
      <c r="A92" s="38" t="s">
        <v>209</v>
      </c>
      <c r="B92" s="5" t="s">
        <v>491</v>
      </c>
      <c r="C92" s="5" t="s">
        <v>424</v>
      </c>
      <c r="D92" s="5" t="s">
        <v>424</v>
      </c>
      <c r="E92" s="5" t="s">
        <v>424</v>
      </c>
      <c r="F92" s="5" t="s">
        <v>424</v>
      </c>
      <c r="G92" s="5" t="s">
        <v>492</v>
      </c>
      <c r="H92" s="3" t="s">
        <v>425</v>
      </c>
      <c r="I92" s="4" t="s">
        <v>426</v>
      </c>
      <c r="J92" s="44"/>
    </row>
    <row r="93" spans="1:10" s="1" customFormat="1" ht="30" x14ac:dyDescent="0.25">
      <c r="A93" s="43" t="s">
        <v>210</v>
      </c>
      <c r="B93" s="5" t="s">
        <v>1265</v>
      </c>
      <c r="C93" s="5" t="s">
        <v>424</v>
      </c>
      <c r="D93" s="5" t="s">
        <v>424</v>
      </c>
      <c r="E93" s="5" t="s">
        <v>424</v>
      </c>
      <c r="F93" s="5" t="s">
        <v>424</v>
      </c>
      <c r="G93" s="5" t="s">
        <v>424</v>
      </c>
      <c r="H93" s="5" t="s">
        <v>425</v>
      </c>
      <c r="I93" s="5" t="s">
        <v>442</v>
      </c>
      <c r="J93" s="18"/>
    </row>
    <row r="94" spans="1:10" x14ac:dyDescent="0.25">
      <c r="A94" s="43" t="s">
        <v>211</v>
      </c>
      <c r="B94" s="5" t="s">
        <v>493</v>
      </c>
      <c r="C94" s="5" t="s">
        <v>424</v>
      </c>
      <c r="D94" s="5" t="s">
        <v>424</v>
      </c>
      <c r="E94" s="5" t="s">
        <v>424</v>
      </c>
      <c r="F94" s="5" t="s">
        <v>424</v>
      </c>
      <c r="G94" s="5" t="s">
        <v>424</v>
      </c>
      <c r="H94" s="5" t="s">
        <v>425</v>
      </c>
      <c r="I94" s="5" t="s">
        <v>426</v>
      </c>
      <c r="J94" s="18"/>
    </row>
    <row r="95" spans="1:10" ht="30" x14ac:dyDescent="0.25">
      <c r="A95" s="43" t="s">
        <v>239</v>
      </c>
      <c r="B95" s="5" t="s">
        <v>1266</v>
      </c>
      <c r="C95" s="5" t="s">
        <v>424</v>
      </c>
      <c r="D95" s="5" t="s">
        <v>424</v>
      </c>
      <c r="E95" s="5" t="s">
        <v>424</v>
      </c>
      <c r="F95" s="5" t="s">
        <v>424</v>
      </c>
      <c r="G95" s="5" t="s">
        <v>424</v>
      </c>
      <c r="H95" s="5" t="s">
        <v>425</v>
      </c>
      <c r="I95" s="5" t="s">
        <v>442</v>
      </c>
      <c r="J95" s="18"/>
    </row>
    <row r="96" spans="1:10" ht="30" x14ac:dyDescent="0.25">
      <c r="A96" s="43" t="s">
        <v>241</v>
      </c>
      <c r="B96" s="5" t="s">
        <v>1267</v>
      </c>
      <c r="C96" s="5" t="s">
        <v>424</v>
      </c>
      <c r="D96" s="5" t="s">
        <v>424</v>
      </c>
      <c r="E96" s="5" t="s">
        <v>424</v>
      </c>
      <c r="F96" s="5" t="s">
        <v>424</v>
      </c>
      <c r="G96" s="5" t="s">
        <v>424</v>
      </c>
      <c r="H96" s="5" t="s">
        <v>425</v>
      </c>
      <c r="I96" s="5" t="s">
        <v>442</v>
      </c>
      <c r="J96" s="18"/>
    </row>
    <row r="97" spans="1:10" ht="409.5" x14ac:dyDescent="0.25">
      <c r="A97" s="43" t="s">
        <v>242</v>
      </c>
      <c r="B97" s="5" t="s">
        <v>1268</v>
      </c>
      <c r="C97" s="5" t="s">
        <v>424</v>
      </c>
      <c r="D97" s="5" t="s">
        <v>424</v>
      </c>
      <c r="E97" s="5" t="s">
        <v>1269</v>
      </c>
      <c r="F97" s="5" t="s">
        <v>424</v>
      </c>
      <c r="G97" s="5" t="s">
        <v>424</v>
      </c>
      <c r="H97" s="5" t="s">
        <v>425</v>
      </c>
      <c r="I97" s="5" t="s">
        <v>442</v>
      </c>
      <c r="J97" s="18"/>
    </row>
    <row r="98" spans="1:10" x14ac:dyDescent="0.25">
      <c r="A98" s="43" t="s">
        <v>285</v>
      </c>
      <c r="B98" s="5" t="s">
        <v>494</v>
      </c>
      <c r="C98" s="5" t="s">
        <v>424</v>
      </c>
      <c r="D98" s="5" t="s">
        <v>424</v>
      </c>
      <c r="E98" s="5" t="s">
        <v>424</v>
      </c>
      <c r="F98" s="5" t="s">
        <v>424</v>
      </c>
      <c r="G98" s="5" t="s">
        <v>424</v>
      </c>
      <c r="H98" s="5" t="s">
        <v>425</v>
      </c>
      <c r="I98" s="5" t="s">
        <v>426</v>
      </c>
      <c r="J98" s="18"/>
    </row>
    <row r="99" spans="1:10" ht="45" x14ac:dyDescent="0.25">
      <c r="A99" s="43" t="s">
        <v>286</v>
      </c>
      <c r="B99" s="5" t="s">
        <v>1078</v>
      </c>
      <c r="C99" s="5" t="s">
        <v>424</v>
      </c>
      <c r="D99" s="5" t="s">
        <v>424</v>
      </c>
      <c r="E99" s="5" t="s">
        <v>424</v>
      </c>
      <c r="F99" s="5" t="s">
        <v>424</v>
      </c>
      <c r="G99" s="5" t="s">
        <v>424</v>
      </c>
      <c r="H99" s="5" t="s">
        <v>425</v>
      </c>
      <c r="I99" s="5" t="s">
        <v>426</v>
      </c>
      <c r="J99" s="18"/>
    </row>
    <row r="100" spans="1:10" ht="409.5" x14ac:dyDescent="0.25">
      <c r="A100" s="39" t="s">
        <v>287</v>
      </c>
      <c r="B100" s="6" t="s">
        <v>611</v>
      </c>
      <c r="C100" s="6" t="s">
        <v>424</v>
      </c>
      <c r="D100" s="6" t="s">
        <v>612</v>
      </c>
      <c r="E100" s="6" t="s">
        <v>613</v>
      </c>
      <c r="F100" s="6" t="s">
        <v>614</v>
      </c>
      <c r="G100" s="6" t="s">
        <v>424</v>
      </c>
      <c r="H100" s="6" t="s">
        <v>425</v>
      </c>
      <c r="I100" s="6" t="s">
        <v>426</v>
      </c>
      <c r="J100" s="59" t="s">
        <v>510</v>
      </c>
    </row>
    <row r="101" spans="1:10" ht="60" x14ac:dyDescent="0.25">
      <c r="A101" s="39" t="s">
        <v>288</v>
      </c>
      <c r="B101" s="6" t="s">
        <v>465</v>
      </c>
      <c r="C101" s="6" t="s">
        <v>424</v>
      </c>
      <c r="D101" s="6" t="s">
        <v>466</v>
      </c>
      <c r="E101" s="6" t="s">
        <v>424</v>
      </c>
      <c r="F101" s="6" t="s">
        <v>467</v>
      </c>
      <c r="G101" s="6" t="s">
        <v>424</v>
      </c>
      <c r="H101" s="6" t="s">
        <v>425</v>
      </c>
      <c r="I101" s="6" t="s">
        <v>426</v>
      </c>
      <c r="J101" s="59"/>
    </row>
    <row r="102" spans="1:10" ht="30" x14ac:dyDescent="0.25">
      <c r="A102" s="43" t="s">
        <v>289</v>
      </c>
      <c r="B102" s="5" t="s">
        <v>1270</v>
      </c>
      <c r="C102" s="5" t="s">
        <v>424</v>
      </c>
      <c r="D102" s="5" t="s">
        <v>1271</v>
      </c>
      <c r="E102" s="5" t="s">
        <v>424</v>
      </c>
      <c r="F102" s="5" t="s">
        <v>424</v>
      </c>
      <c r="G102" s="5" t="s">
        <v>424</v>
      </c>
      <c r="H102" s="5" t="s">
        <v>425</v>
      </c>
      <c r="I102" s="5" t="s">
        <v>442</v>
      </c>
      <c r="J102" s="18"/>
    </row>
    <row r="103" spans="1:10" ht="45" x14ac:dyDescent="0.25">
      <c r="A103" s="43" t="s">
        <v>290</v>
      </c>
      <c r="B103" s="5" t="s">
        <v>1272</v>
      </c>
      <c r="C103" s="5" t="s">
        <v>424</v>
      </c>
      <c r="D103" s="5" t="s">
        <v>424</v>
      </c>
      <c r="E103" s="5" t="s">
        <v>424</v>
      </c>
      <c r="F103" s="5" t="s">
        <v>424</v>
      </c>
      <c r="G103" s="5" t="s">
        <v>424</v>
      </c>
      <c r="H103" s="5" t="s">
        <v>425</v>
      </c>
      <c r="I103" s="5" t="s">
        <v>442</v>
      </c>
      <c r="J103" s="18"/>
    </row>
    <row r="104" spans="1:10" ht="180" x14ac:dyDescent="0.25">
      <c r="A104" s="39" t="s">
        <v>291</v>
      </c>
      <c r="B104" s="6" t="s">
        <v>608</v>
      </c>
      <c r="C104" s="5" t="s">
        <v>424</v>
      </c>
      <c r="D104" s="5" t="s">
        <v>609</v>
      </c>
      <c r="E104" s="5" t="s">
        <v>610</v>
      </c>
      <c r="F104" s="5" t="s">
        <v>424</v>
      </c>
      <c r="G104" s="5" t="s">
        <v>424</v>
      </c>
      <c r="H104" s="4" t="s">
        <v>425</v>
      </c>
      <c r="I104" s="4" t="s">
        <v>426</v>
      </c>
      <c r="J104" s="45"/>
    </row>
    <row r="105" spans="1:10" s="1" customFormat="1" ht="120" x14ac:dyDescent="0.25">
      <c r="A105" s="43" t="s">
        <v>292</v>
      </c>
      <c r="B105" s="5" t="s">
        <v>495</v>
      </c>
      <c r="C105" s="5" t="s">
        <v>424</v>
      </c>
      <c r="D105" s="5" t="s">
        <v>496</v>
      </c>
      <c r="E105" s="5" t="s">
        <v>424</v>
      </c>
      <c r="F105" s="5" t="s">
        <v>424</v>
      </c>
      <c r="G105" s="5" t="s">
        <v>424</v>
      </c>
      <c r="H105" s="5" t="s">
        <v>425</v>
      </c>
      <c r="I105" s="5" t="s">
        <v>442</v>
      </c>
      <c r="J105" s="18"/>
    </row>
    <row r="106" spans="1:10" ht="75" x14ac:dyDescent="0.25">
      <c r="A106" s="38" t="s">
        <v>307</v>
      </c>
      <c r="B106" s="5" t="s">
        <v>497</v>
      </c>
      <c r="C106" s="5" t="s">
        <v>498</v>
      </c>
      <c r="D106" s="5" t="s">
        <v>424</v>
      </c>
      <c r="E106" s="5" t="s">
        <v>424</v>
      </c>
      <c r="F106" s="5" t="s">
        <v>424</v>
      </c>
      <c r="G106" s="5" t="s">
        <v>424</v>
      </c>
      <c r="H106" s="3" t="s">
        <v>425</v>
      </c>
      <c r="I106" s="4" t="s">
        <v>426</v>
      </c>
      <c r="J106" s="44"/>
    </row>
    <row r="107" spans="1:10" s="1" customFormat="1" ht="75" x14ac:dyDescent="0.25">
      <c r="A107" s="38" t="s">
        <v>308</v>
      </c>
      <c r="B107" s="5" t="s">
        <v>499</v>
      </c>
      <c r="C107" s="5" t="s">
        <v>500</v>
      </c>
      <c r="D107" s="5" t="s">
        <v>424</v>
      </c>
      <c r="E107" s="5" t="s">
        <v>424</v>
      </c>
      <c r="F107" s="5" t="s">
        <v>424</v>
      </c>
      <c r="G107" s="5" t="s">
        <v>424</v>
      </c>
      <c r="H107" s="3" t="s">
        <v>425</v>
      </c>
      <c r="I107" s="4" t="s">
        <v>426</v>
      </c>
      <c r="J107" s="44"/>
    </row>
    <row r="108" spans="1:10" s="1" customFormat="1" ht="75" x14ac:dyDescent="0.25">
      <c r="A108" s="43" t="s">
        <v>309</v>
      </c>
      <c r="B108" s="5" t="s">
        <v>1273</v>
      </c>
      <c r="C108" s="5" t="s">
        <v>424</v>
      </c>
      <c r="D108" s="5" t="s">
        <v>424</v>
      </c>
      <c r="E108" s="5" t="s">
        <v>424</v>
      </c>
      <c r="F108" s="5" t="s">
        <v>424</v>
      </c>
      <c r="G108" s="5" t="s">
        <v>424</v>
      </c>
      <c r="H108" s="5" t="s">
        <v>607</v>
      </c>
      <c r="I108" s="5" t="s">
        <v>607</v>
      </c>
      <c r="J108" s="18"/>
    </row>
    <row r="109" spans="1:10" ht="105" x14ac:dyDescent="0.25">
      <c r="A109" s="39" t="s">
        <v>312</v>
      </c>
      <c r="B109" s="6" t="s">
        <v>590</v>
      </c>
      <c r="C109" s="6" t="s">
        <v>424</v>
      </c>
      <c r="D109" s="6" t="s">
        <v>591</v>
      </c>
      <c r="E109" s="6" t="s">
        <v>592</v>
      </c>
      <c r="F109" s="6" t="s">
        <v>424</v>
      </c>
      <c r="G109" s="6" t="s">
        <v>593</v>
      </c>
      <c r="H109" s="6" t="s">
        <v>425</v>
      </c>
      <c r="I109" s="6" t="s">
        <v>426</v>
      </c>
      <c r="J109" s="59"/>
    </row>
    <row r="110" spans="1:10" ht="105" x14ac:dyDescent="0.25">
      <c r="A110" s="39" t="s">
        <v>313</v>
      </c>
      <c r="B110" s="6" t="s">
        <v>594</v>
      </c>
      <c r="C110" s="6" t="s">
        <v>424</v>
      </c>
      <c r="D110" s="6" t="s">
        <v>595</v>
      </c>
      <c r="E110" s="6" t="s">
        <v>592</v>
      </c>
      <c r="F110" s="6" t="s">
        <v>424</v>
      </c>
      <c r="G110" s="6" t="s">
        <v>596</v>
      </c>
      <c r="H110" s="6" t="s">
        <v>425</v>
      </c>
      <c r="I110" s="6" t="s">
        <v>426</v>
      </c>
      <c r="J110" s="59" t="s">
        <v>510</v>
      </c>
    </row>
    <row r="111" spans="1:10" x14ac:dyDescent="0.25">
      <c r="A111" s="43" t="s">
        <v>314</v>
      </c>
      <c r="B111" s="5" t="s">
        <v>633</v>
      </c>
      <c r="C111" s="5" t="s">
        <v>448</v>
      </c>
      <c r="D111" s="5" t="s">
        <v>448</v>
      </c>
      <c r="E111" s="5" t="s">
        <v>448</v>
      </c>
      <c r="F111" s="5" t="s">
        <v>448</v>
      </c>
      <c r="G111" s="5" t="s">
        <v>424</v>
      </c>
      <c r="H111" s="5" t="s">
        <v>425</v>
      </c>
      <c r="I111" s="5" t="s">
        <v>426</v>
      </c>
      <c r="J111" s="18"/>
    </row>
    <row r="112" spans="1:10" ht="165" x14ac:dyDescent="0.25">
      <c r="A112" s="38" t="s">
        <v>315</v>
      </c>
      <c r="B112" s="5" t="s">
        <v>501</v>
      </c>
      <c r="C112" s="5" t="s">
        <v>424</v>
      </c>
      <c r="D112" s="5" t="s">
        <v>440</v>
      </c>
      <c r="E112" s="5" t="s">
        <v>424</v>
      </c>
      <c r="F112" s="5" t="s">
        <v>424</v>
      </c>
      <c r="G112" s="5" t="s">
        <v>761</v>
      </c>
      <c r="H112" s="3" t="s">
        <v>425</v>
      </c>
      <c r="I112" s="3" t="s">
        <v>426</v>
      </c>
      <c r="J112" s="44"/>
    </row>
    <row r="113" spans="1:10" s="1" customFormat="1" ht="105" x14ac:dyDescent="0.25">
      <c r="A113" s="39" t="s">
        <v>316</v>
      </c>
      <c r="B113" s="6" t="s">
        <v>597</v>
      </c>
      <c r="C113" s="6" t="s">
        <v>424</v>
      </c>
      <c r="D113" s="6" t="s">
        <v>595</v>
      </c>
      <c r="E113" s="6" t="s">
        <v>592</v>
      </c>
      <c r="F113" s="6" t="s">
        <v>424</v>
      </c>
      <c r="G113" s="6" t="s">
        <v>593</v>
      </c>
      <c r="H113" s="6" t="s">
        <v>425</v>
      </c>
      <c r="I113" s="6" t="s">
        <v>426</v>
      </c>
      <c r="J113" s="59" t="s">
        <v>510</v>
      </c>
    </row>
    <row r="114" spans="1:10" ht="105" x14ac:dyDescent="0.25">
      <c r="A114" s="39" t="s">
        <v>317</v>
      </c>
      <c r="B114" s="5" t="s">
        <v>598</v>
      </c>
      <c r="C114" s="6" t="s">
        <v>424</v>
      </c>
      <c r="D114" s="6" t="s">
        <v>595</v>
      </c>
      <c r="E114" s="6" t="s">
        <v>592</v>
      </c>
      <c r="F114" s="6" t="s">
        <v>424</v>
      </c>
      <c r="G114" s="6" t="s">
        <v>593</v>
      </c>
      <c r="H114" s="6" t="s">
        <v>425</v>
      </c>
      <c r="I114" s="6" t="s">
        <v>426</v>
      </c>
      <c r="J114" s="59" t="s">
        <v>510</v>
      </c>
    </row>
    <row r="115" spans="1:10" ht="90" x14ac:dyDescent="0.25">
      <c r="A115" s="43" t="s">
        <v>318</v>
      </c>
      <c r="B115" s="5" t="s">
        <v>618</v>
      </c>
      <c r="C115" s="5" t="s">
        <v>424</v>
      </c>
      <c r="D115" s="5" t="s">
        <v>619</v>
      </c>
      <c r="E115" s="5" t="s">
        <v>620</v>
      </c>
      <c r="F115" s="5" t="s">
        <v>424</v>
      </c>
      <c r="G115" s="5" t="s">
        <v>424</v>
      </c>
      <c r="H115" s="5" t="s">
        <v>425</v>
      </c>
      <c r="I115" s="5" t="s">
        <v>426</v>
      </c>
      <c r="J115" s="18"/>
    </row>
    <row r="116" spans="1:10" ht="105" x14ac:dyDescent="0.25">
      <c r="A116" s="39" t="s">
        <v>319</v>
      </c>
      <c r="B116" s="6" t="s">
        <v>599</v>
      </c>
      <c r="C116" s="6" t="s">
        <v>424</v>
      </c>
      <c r="D116" s="6" t="s">
        <v>600</v>
      </c>
      <c r="E116" s="6" t="s">
        <v>592</v>
      </c>
      <c r="F116" s="6" t="s">
        <v>424</v>
      </c>
      <c r="G116" s="6" t="s">
        <v>601</v>
      </c>
      <c r="H116" s="6" t="s">
        <v>425</v>
      </c>
      <c r="I116" s="6" t="s">
        <v>426</v>
      </c>
      <c r="J116" s="59" t="s">
        <v>510</v>
      </c>
    </row>
    <row r="117" spans="1:10" x14ac:dyDescent="0.25">
      <c r="A117" s="43" t="s">
        <v>320</v>
      </c>
      <c r="B117" s="5" t="s">
        <v>503</v>
      </c>
      <c r="C117" s="5" t="s">
        <v>424</v>
      </c>
      <c r="D117" s="5" t="s">
        <v>448</v>
      </c>
      <c r="E117" s="5" t="s">
        <v>424</v>
      </c>
      <c r="F117" s="5" t="s">
        <v>424</v>
      </c>
      <c r="G117" s="5" t="s">
        <v>424</v>
      </c>
      <c r="H117" s="5" t="s">
        <v>425</v>
      </c>
      <c r="I117" s="5" t="s">
        <v>426</v>
      </c>
      <c r="J117" s="18"/>
    </row>
    <row r="118" spans="1:10" x14ac:dyDescent="0.25">
      <c r="A118" s="43" t="s">
        <v>321</v>
      </c>
      <c r="B118" s="5" t="s">
        <v>504</v>
      </c>
      <c r="C118" s="5" t="s">
        <v>424</v>
      </c>
      <c r="D118" s="5" t="s">
        <v>448</v>
      </c>
      <c r="E118" s="5" t="s">
        <v>424</v>
      </c>
      <c r="F118" s="5" t="s">
        <v>424</v>
      </c>
      <c r="G118" s="5" t="s">
        <v>424</v>
      </c>
      <c r="H118" s="5" t="s">
        <v>425</v>
      </c>
      <c r="I118" s="5" t="s">
        <v>442</v>
      </c>
      <c r="J118" s="18"/>
    </row>
    <row r="119" spans="1:10" ht="120" x14ac:dyDescent="0.25">
      <c r="A119" s="39" t="s">
        <v>322</v>
      </c>
      <c r="B119" s="6" t="s">
        <v>602</v>
      </c>
      <c r="C119" s="6" t="s">
        <v>424</v>
      </c>
      <c r="D119" s="6" t="s">
        <v>603</v>
      </c>
      <c r="E119" s="6" t="s">
        <v>592</v>
      </c>
      <c r="F119" s="6" t="s">
        <v>424</v>
      </c>
      <c r="G119" s="6" t="s">
        <v>604</v>
      </c>
      <c r="H119" s="6" t="s">
        <v>425</v>
      </c>
      <c r="I119" s="6" t="s">
        <v>426</v>
      </c>
      <c r="J119" s="59" t="s">
        <v>510</v>
      </c>
    </row>
    <row r="120" spans="1:10" ht="409.5" x14ac:dyDescent="0.25">
      <c r="A120" s="43" t="s">
        <v>323</v>
      </c>
      <c r="B120" s="5" t="s">
        <v>555</v>
      </c>
      <c r="C120" s="5" t="s">
        <v>424</v>
      </c>
      <c r="D120" s="5" t="s">
        <v>424</v>
      </c>
      <c r="E120" s="5" t="s">
        <v>556</v>
      </c>
      <c r="F120" s="5" t="s">
        <v>424</v>
      </c>
      <c r="G120" s="5" t="s">
        <v>424</v>
      </c>
      <c r="H120" s="5" t="s">
        <v>425</v>
      </c>
      <c r="I120" s="5" t="s">
        <v>426</v>
      </c>
      <c r="J120" s="18"/>
    </row>
    <row r="121" spans="1:10" ht="409.5" x14ac:dyDescent="0.25">
      <c r="A121" s="43" t="s">
        <v>324</v>
      </c>
      <c r="B121" s="5" t="s">
        <v>424</v>
      </c>
      <c r="C121" s="5" t="s">
        <v>424</v>
      </c>
      <c r="D121" s="5" t="s">
        <v>424</v>
      </c>
      <c r="E121" s="5" t="s">
        <v>554</v>
      </c>
      <c r="F121" s="5" t="s">
        <v>424</v>
      </c>
      <c r="G121" s="5" t="s">
        <v>424</v>
      </c>
      <c r="H121" s="5" t="s">
        <v>425</v>
      </c>
      <c r="I121" s="5" t="s">
        <v>426</v>
      </c>
      <c r="J121" s="18"/>
    </row>
    <row r="122" spans="1:10" ht="409.5" x14ac:dyDescent="0.25">
      <c r="A122" s="39" t="s">
        <v>325</v>
      </c>
      <c r="B122" s="6" t="s">
        <v>505</v>
      </c>
      <c r="C122" s="6" t="s">
        <v>424</v>
      </c>
      <c r="D122" s="6" t="s">
        <v>506</v>
      </c>
      <c r="E122" s="6" t="s">
        <v>762</v>
      </c>
      <c r="F122" s="6" t="s">
        <v>424</v>
      </c>
      <c r="G122" s="6" t="s">
        <v>763</v>
      </c>
      <c r="H122" s="6" t="s">
        <v>425</v>
      </c>
      <c r="I122" s="6" t="s">
        <v>426</v>
      </c>
      <c r="J122" s="59"/>
    </row>
    <row r="123" spans="1:10" ht="30" x14ac:dyDescent="0.25">
      <c r="A123" s="39" t="s">
        <v>327</v>
      </c>
      <c r="B123" s="6" t="s">
        <v>508</v>
      </c>
      <c r="C123" s="6" t="s">
        <v>424</v>
      </c>
      <c r="D123" s="6" t="s">
        <v>448</v>
      </c>
      <c r="E123" s="6" t="s">
        <v>424</v>
      </c>
      <c r="F123" s="6" t="s">
        <v>424</v>
      </c>
      <c r="G123" s="6" t="s">
        <v>424</v>
      </c>
      <c r="H123" s="6" t="s">
        <v>425</v>
      </c>
      <c r="I123" s="6" t="s">
        <v>426</v>
      </c>
      <c r="J123" s="59" t="s">
        <v>510</v>
      </c>
    </row>
    <row r="124" spans="1:10" ht="30" x14ac:dyDescent="0.25">
      <c r="A124" s="39" t="s">
        <v>328</v>
      </c>
      <c r="B124" s="6" t="s">
        <v>509</v>
      </c>
      <c r="C124" s="6" t="s">
        <v>424</v>
      </c>
      <c r="D124" s="6" t="s">
        <v>448</v>
      </c>
      <c r="E124" s="6" t="s">
        <v>424</v>
      </c>
      <c r="F124" s="6" t="s">
        <v>424</v>
      </c>
      <c r="G124" s="6" t="s">
        <v>424</v>
      </c>
      <c r="H124" s="6" t="s">
        <v>425</v>
      </c>
      <c r="I124" s="6" t="s">
        <v>426</v>
      </c>
      <c r="J124" s="59" t="s">
        <v>510</v>
      </c>
    </row>
    <row r="125" spans="1:10" s="1" customFormat="1" ht="45" x14ac:dyDescent="0.25">
      <c r="A125" s="38" t="s">
        <v>329</v>
      </c>
      <c r="B125" s="5" t="s">
        <v>511</v>
      </c>
      <c r="C125" s="5" t="s">
        <v>424</v>
      </c>
      <c r="D125" s="6" t="s">
        <v>448</v>
      </c>
      <c r="E125" s="5" t="s">
        <v>424</v>
      </c>
      <c r="F125" s="5" t="s">
        <v>424</v>
      </c>
      <c r="G125" s="5" t="s">
        <v>424</v>
      </c>
      <c r="H125" s="3" t="s">
        <v>425</v>
      </c>
      <c r="I125" s="4" t="s">
        <v>426</v>
      </c>
      <c r="J125" s="44"/>
    </row>
    <row r="126" spans="1:10" s="1" customFormat="1" ht="45" x14ac:dyDescent="0.25">
      <c r="A126" s="38" t="s">
        <v>330</v>
      </c>
      <c r="B126" s="5" t="s">
        <v>512</v>
      </c>
      <c r="C126" s="5" t="s">
        <v>424</v>
      </c>
      <c r="D126" s="6" t="s">
        <v>448</v>
      </c>
      <c r="E126" s="5" t="s">
        <v>424</v>
      </c>
      <c r="F126" s="5" t="s">
        <v>424</v>
      </c>
      <c r="G126" s="5" t="s">
        <v>424</v>
      </c>
      <c r="H126" s="5" t="s">
        <v>513</v>
      </c>
      <c r="I126" s="4" t="s">
        <v>426</v>
      </c>
      <c r="J126" s="44"/>
    </row>
    <row r="127" spans="1:10" ht="30" x14ac:dyDescent="0.25">
      <c r="A127" s="39" t="s">
        <v>331</v>
      </c>
      <c r="B127" s="6" t="s">
        <v>514</v>
      </c>
      <c r="C127" s="6" t="s">
        <v>424</v>
      </c>
      <c r="D127" s="6" t="s">
        <v>448</v>
      </c>
      <c r="E127" s="6" t="s">
        <v>424</v>
      </c>
      <c r="F127" s="6" t="s">
        <v>424</v>
      </c>
      <c r="G127" s="6" t="s">
        <v>424</v>
      </c>
      <c r="H127" s="6" t="s">
        <v>425</v>
      </c>
      <c r="I127" s="6" t="s">
        <v>426</v>
      </c>
      <c r="J127" s="59" t="s">
        <v>510</v>
      </c>
    </row>
    <row r="128" spans="1:10" s="1" customFormat="1" ht="45" x14ac:dyDescent="0.25">
      <c r="A128" s="38" t="s">
        <v>332</v>
      </c>
      <c r="B128" s="5" t="s">
        <v>515</v>
      </c>
      <c r="C128" s="5" t="s">
        <v>424</v>
      </c>
      <c r="D128" s="6" t="s">
        <v>448</v>
      </c>
      <c r="E128" s="5" t="s">
        <v>424</v>
      </c>
      <c r="F128" s="5" t="s">
        <v>424</v>
      </c>
      <c r="G128" s="5" t="s">
        <v>424</v>
      </c>
      <c r="H128" s="3" t="s">
        <v>425</v>
      </c>
      <c r="I128" s="4" t="s">
        <v>426</v>
      </c>
      <c r="J128" s="44"/>
    </row>
    <row r="129" spans="1:10" s="1" customFormat="1" ht="45" x14ac:dyDescent="0.25">
      <c r="A129" s="38" t="s">
        <v>333</v>
      </c>
      <c r="B129" s="5" t="s">
        <v>516</v>
      </c>
      <c r="C129" s="5" t="s">
        <v>424</v>
      </c>
      <c r="D129" s="6" t="s">
        <v>448</v>
      </c>
      <c r="E129" s="5" t="s">
        <v>424</v>
      </c>
      <c r="F129" s="5" t="s">
        <v>424</v>
      </c>
      <c r="G129" s="5" t="s">
        <v>424</v>
      </c>
      <c r="H129" s="3" t="s">
        <v>425</v>
      </c>
      <c r="I129" s="4" t="s">
        <v>426</v>
      </c>
      <c r="J129" s="44"/>
    </row>
    <row r="130" spans="1:10" ht="30" x14ac:dyDescent="0.25">
      <c r="A130" s="39" t="s">
        <v>334</v>
      </c>
      <c r="B130" s="6" t="s">
        <v>517</v>
      </c>
      <c r="C130" s="6" t="s">
        <v>424</v>
      </c>
      <c r="D130" s="6" t="s">
        <v>448</v>
      </c>
      <c r="E130" s="6" t="s">
        <v>424</v>
      </c>
      <c r="F130" s="6" t="s">
        <v>424</v>
      </c>
      <c r="G130" s="6" t="s">
        <v>424</v>
      </c>
      <c r="H130" s="6" t="s">
        <v>425</v>
      </c>
      <c r="I130" s="6" t="s">
        <v>426</v>
      </c>
      <c r="J130" s="59" t="s">
        <v>510</v>
      </c>
    </row>
    <row r="131" spans="1:10" s="1" customFormat="1" ht="45" x14ac:dyDescent="0.25">
      <c r="A131" s="38" t="s">
        <v>335</v>
      </c>
      <c r="B131" s="5" t="s">
        <v>518</v>
      </c>
      <c r="C131" s="5" t="s">
        <v>424</v>
      </c>
      <c r="D131" s="6" t="s">
        <v>448</v>
      </c>
      <c r="E131" s="5" t="s">
        <v>424</v>
      </c>
      <c r="F131" s="5" t="s">
        <v>424</v>
      </c>
      <c r="G131" s="5" t="s">
        <v>424</v>
      </c>
      <c r="H131" s="3" t="s">
        <v>425</v>
      </c>
      <c r="I131" s="4" t="s">
        <v>426</v>
      </c>
      <c r="J131" s="44"/>
    </row>
    <row r="132" spans="1:10" s="1" customFormat="1" ht="45" x14ac:dyDescent="0.25">
      <c r="A132" s="38" t="s">
        <v>336</v>
      </c>
      <c r="B132" s="5" t="s">
        <v>519</v>
      </c>
      <c r="C132" s="5" t="s">
        <v>424</v>
      </c>
      <c r="D132" s="6" t="s">
        <v>448</v>
      </c>
      <c r="E132" s="5" t="s">
        <v>424</v>
      </c>
      <c r="F132" s="5" t="s">
        <v>424</v>
      </c>
      <c r="G132" s="5" t="s">
        <v>424</v>
      </c>
      <c r="H132" s="3" t="s">
        <v>425</v>
      </c>
      <c r="I132" s="4" t="s">
        <v>426</v>
      </c>
      <c r="J132" s="44"/>
    </row>
    <row r="133" spans="1:10" ht="30" x14ac:dyDescent="0.25">
      <c r="A133" s="39" t="s">
        <v>337</v>
      </c>
      <c r="B133" s="6" t="s">
        <v>520</v>
      </c>
      <c r="C133" s="6" t="s">
        <v>424</v>
      </c>
      <c r="D133" s="6" t="s">
        <v>448</v>
      </c>
      <c r="E133" s="6" t="s">
        <v>424</v>
      </c>
      <c r="F133" s="6" t="s">
        <v>424</v>
      </c>
      <c r="G133" s="6" t="s">
        <v>424</v>
      </c>
      <c r="H133" s="6" t="s">
        <v>425</v>
      </c>
      <c r="I133" s="6" t="s">
        <v>426</v>
      </c>
      <c r="J133" s="59" t="s">
        <v>510</v>
      </c>
    </row>
    <row r="134" spans="1:10" s="1" customFormat="1" ht="25.5" customHeight="1" x14ac:dyDescent="0.25">
      <c r="A134" s="38" t="s">
        <v>338</v>
      </c>
      <c r="B134" s="5" t="s">
        <v>521</v>
      </c>
      <c r="C134" s="5" t="s">
        <v>424</v>
      </c>
      <c r="D134" s="6" t="s">
        <v>448</v>
      </c>
      <c r="E134" s="5" t="s">
        <v>424</v>
      </c>
      <c r="F134" s="5" t="s">
        <v>424</v>
      </c>
      <c r="G134" s="5" t="s">
        <v>424</v>
      </c>
      <c r="H134" s="3" t="s">
        <v>425</v>
      </c>
      <c r="I134" s="4" t="s">
        <v>426</v>
      </c>
      <c r="J134" s="44"/>
    </row>
    <row r="135" spans="1:10" s="1" customFormat="1" ht="45" x14ac:dyDescent="0.25">
      <c r="A135" s="38" t="s">
        <v>339</v>
      </c>
      <c r="B135" s="5" t="s">
        <v>522</v>
      </c>
      <c r="C135" s="5" t="s">
        <v>424</v>
      </c>
      <c r="D135" s="6" t="s">
        <v>448</v>
      </c>
      <c r="E135" s="5" t="s">
        <v>424</v>
      </c>
      <c r="F135" s="5" t="s">
        <v>424</v>
      </c>
      <c r="G135" s="5" t="s">
        <v>424</v>
      </c>
      <c r="H135" s="3" t="s">
        <v>425</v>
      </c>
      <c r="I135" s="4" t="s">
        <v>426</v>
      </c>
      <c r="J135" s="44"/>
    </row>
    <row r="136" spans="1:10" ht="45" x14ac:dyDescent="0.25">
      <c r="A136" s="39" t="s">
        <v>340</v>
      </c>
      <c r="B136" s="6" t="s">
        <v>523</v>
      </c>
      <c r="C136" s="6" t="s">
        <v>424</v>
      </c>
      <c r="D136" s="6" t="s">
        <v>424</v>
      </c>
      <c r="E136" s="6" t="s">
        <v>424</v>
      </c>
      <c r="F136" s="6" t="s">
        <v>424</v>
      </c>
      <c r="G136" s="6" t="s">
        <v>524</v>
      </c>
      <c r="H136" s="6" t="s">
        <v>425</v>
      </c>
      <c r="I136" s="6" t="s">
        <v>426</v>
      </c>
      <c r="J136" s="59" t="s">
        <v>510</v>
      </c>
    </row>
    <row r="137" spans="1:10" s="1" customFormat="1" x14ac:dyDescent="0.25">
      <c r="A137" s="39" t="s">
        <v>341</v>
      </c>
      <c r="B137" s="6" t="s">
        <v>525</v>
      </c>
      <c r="C137" s="5" t="s">
        <v>424</v>
      </c>
      <c r="D137" s="5" t="s">
        <v>424</v>
      </c>
      <c r="E137" s="5" t="s">
        <v>424</v>
      </c>
      <c r="F137" s="5" t="s">
        <v>424</v>
      </c>
      <c r="G137" s="5" t="s">
        <v>424</v>
      </c>
      <c r="H137" s="4" t="s">
        <v>425</v>
      </c>
      <c r="I137" s="4" t="s">
        <v>426</v>
      </c>
      <c r="J137" s="45"/>
    </row>
    <row r="138" spans="1:10" x14ac:dyDescent="0.25">
      <c r="A138" s="39" t="s">
        <v>347</v>
      </c>
      <c r="B138" s="6" t="s">
        <v>526</v>
      </c>
      <c r="C138" s="6" t="s">
        <v>424</v>
      </c>
      <c r="D138" s="6" t="s">
        <v>424</v>
      </c>
      <c r="E138" s="6" t="s">
        <v>424</v>
      </c>
      <c r="F138" s="6" t="s">
        <v>424</v>
      </c>
      <c r="G138" s="6" t="s">
        <v>424</v>
      </c>
      <c r="H138" s="6" t="s">
        <v>425</v>
      </c>
      <c r="I138" s="6" t="s">
        <v>426</v>
      </c>
      <c r="J138" s="59" t="s">
        <v>510</v>
      </c>
    </row>
    <row r="139" spans="1:10" x14ac:dyDescent="0.25">
      <c r="A139" s="39" t="s">
        <v>348</v>
      </c>
      <c r="B139" s="6" t="s">
        <v>527</v>
      </c>
      <c r="C139" s="6" t="s">
        <v>424</v>
      </c>
      <c r="D139" s="6" t="s">
        <v>424</v>
      </c>
      <c r="E139" s="6" t="s">
        <v>424</v>
      </c>
      <c r="F139" s="6" t="s">
        <v>424</v>
      </c>
      <c r="G139" s="6" t="s">
        <v>424</v>
      </c>
      <c r="H139" s="6" t="s">
        <v>425</v>
      </c>
      <c r="I139" s="6" t="s">
        <v>426</v>
      </c>
      <c r="J139" s="59" t="s">
        <v>510</v>
      </c>
    </row>
    <row r="140" spans="1:10" x14ac:dyDescent="0.25">
      <c r="A140" s="39" t="s">
        <v>349</v>
      </c>
      <c r="B140" s="6" t="s">
        <v>528</v>
      </c>
      <c r="C140" s="6" t="s">
        <v>424</v>
      </c>
      <c r="D140" s="6" t="s">
        <v>424</v>
      </c>
      <c r="E140" s="6" t="s">
        <v>424</v>
      </c>
      <c r="F140" s="6" t="s">
        <v>424</v>
      </c>
      <c r="G140" s="6" t="s">
        <v>424</v>
      </c>
      <c r="H140" s="6" t="s">
        <v>425</v>
      </c>
      <c r="I140" s="6" t="s">
        <v>426</v>
      </c>
      <c r="J140" s="59" t="s">
        <v>510</v>
      </c>
    </row>
    <row r="141" spans="1:10" x14ac:dyDescent="0.25">
      <c r="A141" s="39" t="s">
        <v>350</v>
      </c>
      <c r="B141" s="6" t="s">
        <v>529</v>
      </c>
      <c r="C141" s="6" t="s">
        <v>424</v>
      </c>
      <c r="D141" s="6" t="s">
        <v>424</v>
      </c>
      <c r="E141" s="6" t="s">
        <v>424</v>
      </c>
      <c r="F141" s="6" t="s">
        <v>424</v>
      </c>
      <c r="G141" s="6" t="s">
        <v>424</v>
      </c>
      <c r="H141" s="6" t="s">
        <v>425</v>
      </c>
      <c r="I141" s="6" t="s">
        <v>426</v>
      </c>
      <c r="J141" s="59" t="s">
        <v>510</v>
      </c>
    </row>
    <row r="142" spans="1:10" ht="45" x14ac:dyDescent="0.25">
      <c r="A142" s="39" t="s">
        <v>351</v>
      </c>
      <c r="B142" s="6" t="s">
        <v>530</v>
      </c>
      <c r="C142" s="6" t="s">
        <v>424</v>
      </c>
      <c r="D142" s="6" t="s">
        <v>424</v>
      </c>
      <c r="E142" s="6" t="s">
        <v>424</v>
      </c>
      <c r="F142" s="6" t="s">
        <v>424</v>
      </c>
      <c r="G142" s="6" t="s">
        <v>531</v>
      </c>
      <c r="H142" s="6" t="s">
        <v>425</v>
      </c>
      <c r="I142" s="6" t="s">
        <v>426</v>
      </c>
      <c r="J142" s="59" t="s">
        <v>510</v>
      </c>
    </row>
    <row r="143" spans="1:10" ht="30" x14ac:dyDescent="0.25">
      <c r="A143" s="39" t="s">
        <v>352</v>
      </c>
      <c r="B143" s="6" t="s">
        <v>532</v>
      </c>
      <c r="C143" s="6" t="s">
        <v>424</v>
      </c>
      <c r="D143" s="6" t="s">
        <v>424</v>
      </c>
      <c r="E143" s="6" t="s">
        <v>424</v>
      </c>
      <c r="F143" s="6" t="s">
        <v>424</v>
      </c>
      <c r="G143" s="6" t="s">
        <v>533</v>
      </c>
      <c r="H143" s="6" t="s">
        <v>425</v>
      </c>
      <c r="I143" s="6" t="s">
        <v>426</v>
      </c>
      <c r="J143" s="59" t="s">
        <v>510</v>
      </c>
    </row>
    <row r="144" spans="1:10" ht="45" x14ac:dyDescent="0.25">
      <c r="A144" s="39" t="s">
        <v>353</v>
      </c>
      <c r="B144" s="6" t="s">
        <v>534</v>
      </c>
      <c r="C144" s="6" t="s">
        <v>424</v>
      </c>
      <c r="D144" s="6" t="s">
        <v>424</v>
      </c>
      <c r="E144" s="6" t="s">
        <v>424</v>
      </c>
      <c r="F144" s="6" t="s">
        <v>424</v>
      </c>
      <c r="G144" s="6" t="s">
        <v>535</v>
      </c>
      <c r="H144" s="6" t="s">
        <v>425</v>
      </c>
      <c r="I144" s="6" t="s">
        <v>426</v>
      </c>
      <c r="J144" s="59" t="s">
        <v>510</v>
      </c>
    </row>
    <row r="145" spans="1:10" x14ac:dyDescent="0.25">
      <c r="A145" s="39" t="s">
        <v>354</v>
      </c>
      <c r="B145" s="6" t="s">
        <v>536</v>
      </c>
      <c r="C145" s="6" t="s">
        <v>424</v>
      </c>
      <c r="D145" s="6" t="s">
        <v>424</v>
      </c>
      <c r="E145" s="6" t="s">
        <v>424</v>
      </c>
      <c r="F145" s="6" t="s">
        <v>424</v>
      </c>
      <c r="G145" s="6" t="s">
        <v>424</v>
      </c>
      <c r="H145" s="6" t="s">
        <v>425</v>
      </c>
      <c r="I145" s="6" t="s">
        <v>426</v>
      </c>
      <c r="J145" s="59" t="s">
        <v>510</v>
      </c>
    </row>
    <row r="146" spans="1:10" ht="30" x14ac:dyDescent="0.25">
      <c r="A146" s="39" t="s">
        <v>355</v>
      </c>
      <c r="B146" s="6" t="s">
        <v>537</v>
      </c>
      <c r="C146" s="6" t="s">
        <v>424</v>
      </c>
      <c r="D146" s="6" t="s">
        <v>424</v>
      </c>
      <c r="E146" s="6" t="s">
        <v>424</v>
      </c>
      <c r="F146" s="6" t="s">
        <v>538</v>
      </c>
      <c r="G146" s="6" t="s">
        <v>424</v>
      </c>
      <c r="H146" s="6" t="s">
        <v>434</v>
      </c>
      <c r="I146" s="6" t="s">
        <v>426</v>
      </c>
      <c r="J146" s="59" t="s">
        <v>510</v>
      </c>
    </row>
    <row r="147" spans="1:10" s="1" customFormat="1" x14ac:dyDescent="0.25">
      <c r="A147" s="39" t="s">
        <v>356</v>
      </c>
      <c r="B147" s="5" t="s">
        <v>539</v>
      </c>
      <c r="C147" s="5" t="s">
        <v>424</v>
      </c>
      <c r="D147" s="5" t="s">
        <v>424</v>
      </c>
      <c r="E147" s="5" t="s">
        <v>424</v>
      </c>
      <c r="F147" s="5" t="s">
        <v>540</v>
      </c>
      <c r="G147" s="5" t="s">
        <v>424</v>
      </c>
      <c r="H147" s="4" t="s">
        <v>434</v>
      </c>
      <c r="I147" s="4" t="s">
        <v>426</v>
      </c>
      <c r="J147" s="45"/>
    </row>
    <row r="148" spans="1:10" x14ac:dyDescent="0.25">
      <c r="A148" s="39" t="s">
        <v>357</v>
      </c>
      <c r="B148" s="6" t="s">
        <v>541</v>
      </c>
      <c r="C148" s="6" t="s">
        <v>424</v>
      </c>
      <c r="D148" s="6" t="s">
        <v>424</v>
      </c>
      <c r="E148" s="6" t="s">
        <v>424</v>
      </c>
      <c r="F148" s="6" t="s">
        <v>424</v>
      </c>
      <c r="G148" s="6" t="s">
        <v>424</v>
      </c>
      <c r="H148" s="6" t="s">
        <v>425</v>
      </c>
      <c r="I148" s="6" t="s">
        <v>426</v>
      </c>
      <c r="J148" s="59" t="s">
        <v>510</v>
      </c>
    </row>
    <row r="149" spans="1:10" x14ac:dyDescent="0.25">
      <c r="A149" s="39" t="s">
        <v>358</v>
      </c>
      <c r="B149" s="6" t="s">
        <v>542</v>
      </c>
      <c r="C149" s="6" t="s">
        <v>424</v>
      </c>
      <c r="D149" s="6" t="s">
        <v>424</v>
      </c>
      <c r="E149" s="6" t="s">
        <v>424</v>
      </c>
      <c r="F149" s="6" t="s">
        <v>424</v>
      </c>
      <c r="G149" s="6" t="s">
        <v>424</v>
      </c>
      <c r="H149" s="6" t="s">
        <v>425</v>
      </c>
      <c r="I149" s="6" t="s">
        <v>426</v>
      </c>
      <c r="J149" s="59" t="s">
        <v>510</v>
      </c>
    </row>
    <row r="150" spans="1:10" x14ac:dyDescent="0.25">
      <c r="A150" s="39" t="s">
        <v>359</v>
      </c>
      <c r="B150" s="6" t="s">
        <v>543</v>
      </c>
      <c r="C150" s="6" t="s">
        <v>424</v>
      </c>
      <c r="D150" s="6" t="s">
        <v>424</v>
      </c>
      <c r="E150" s="6" t="s">
        <v>424</v>
      </c>
      <c r="F150" s="6" t="s">
        <v>424</v>
      </c>
      <c r="G150" s="6" t="s">
        <v>424</v>
      </c>
      <c r="H150" s="6" t="s">
        <v>425</v>
      </c>
      <c r="I150" s="6" t="s">
        <v>426</v>
      </c>
      <c r="J150" s="59" t="s">
        <v>510</v>
      </c>
    </row>
    <row r="151" spans="1:10" s="1" customFormat="1" x14ac:dyDescent="0.25">
      <c r="A151" s="39" t="s">
        <v>360</v>
      </c>
      <c r="B151" s="6" t="s">
        <v>544</v>
      </c>
      <c r="C151" s="6" t="s">
        <v>424</v>
      </c>
      <c r="D151" s="6" t="s">
        <v>424</v>
      </c>
      <c r="E151" s="6" t="s">
        <v>424</v>
      </c>
      <c r="F151" s="6" t="s">
        <v>424</v>
      </c>
      <c r="G151" s="6" t="s">
        <v>424</v>
      </c>
      <c r="H151" s="6" t="s">
        <v>425</v>
      </c>
      <c r="I151" s="6" t="s">
        <v>426</v>
      </c>
      <c r="J151" s="59" t="s">
        <v>510</v>
      </c>
    </row>
    <row r="152" spans="1:10" s="1" customFormat="1" ht="30" x14ac:dyDescent="0.25">
      <c r="A152" s="39" t="s">
        <v>361</v>
      </c>
      <c r="B152" s="6" t="s">
        <v>545</v>
      </c>
      <c r="C152" s="6" t="s">
        <v>424</v>
      </c>
      <c r="D152" s="6" t="s">
        <v>424</v>
      </c>
      <c r="E152" s="6" t="s">
        <v>424</v>
      </c>
      <c r="F152" s="6" t="s">
        <v>424</v>
      </c>
      <c r="G152" s="6" t="s">
        <v>546</v>
      </c>
      <c r="H152" s="6" t="s">
        <v>425</v>
      </c>
      <c r="I152" s="6" t="s">
        <v>426</v>
      </c>
      <c r="J152" s="59" t="s">
        <v>510</v>
      </c>
    </row>
    <row r="153" spans="1:10" s="1" customFormat="1" ht="60" x14ac:dyDescent="0.25">
      <c r="A153" s="38" t="s">
        <v>370</v>
      </c>
      <c r="B153" s="5" t="s">
        <v>547</v>
      </c>
      <c r="C153" s="5" t="s">
        <v>548</v>
      </c>
      <c r="D153" s="5" t="s">
        <v>424</v>
      </c>
      <c r="E153" s="5" t="s">
        <v>424</v>
      </c>
      <c r="F153" s="5" t="s">
        <v>424</v>
      </c>
      <c r="G153" s="5" t="s">
        <v>424</v>
      </c>
      <c r="H153" s="3" t="s">
        <v>425</v>
      </c>
      <c r="I153" s="4" t="s">
        <v>426</v>
      </c>
      <c r="J153" s="44"/>
    </row>
    <row r="154" spans="1:10" s="1" customFormat="1" ht="60" x14ac:dyDescent="0.25">
      <c r="A154" s="38" t="s">
        <v>371</v>
      </c>
      <c r="B154" s="5" t="s">
        <v>549</v>
      </c>
      <c r="C154" s="5" t="s">
        <v>550</v>
      </c>
      <c r="D154" s="5" t="s">
        <v>424</v>
      </c>
      <c r="E154" s="5" t="s">
        <v>424</v>
      </c>
      <c r="F154" s="5" t="s">
        <v>424</v>
      </c>
      <c r="G154" s="5" t="s">
        <v>424</v>
      </c>
      <c r="H154" s="3" t="s">
        <v>425</v>
      </c>
      <c r="I154" s="4" t="s">
        <v>426</v>
      </c>
      <c r="J154" s="44"/>
    </row>
    <row r="155" spans="1:10" s="1" customFormat="1" ht="45" x14ac:dyDescent="0.25">
      <c r="A155" s="38" t="s">
        <v>372</v>
      </c>
      <c r="B155" s="5" t="s">
        <v>551</v>
      </c>
      <c r="C155" s="5" t="s">
        <v>424</v>
      </c>
      <c r="D155" s="5" t="s">
        <v>424</v>
      </c>
      <c r="E155" s="5" t="s">
        <v>424</v>
      </c>
      <c r="F155" s="5" t="s">
        <v>424</v>
      </c>
      <c r="G155" s="5" t="s">
        <v>424</v>
      </c>
      <c r="H155" s="3" t="s">
        <v>425</v>
      </c>
      <c r="I155" s="3" t="s">
        <v>426</v>
      </c>
      <c r="J155" s="44"/>
    </row>
    <row r="156" spans="1:10" s="1" customFormat="1" ht="60" x14ac:dyDescent="0.25">
      <c r="A156" s="38" t="s">
        <v>373</v>
      </c>
      <c r="B156" s="5" t="s">
        <v>552</v>
      </c>
      <c r="C156" s="5" t="s">
        <v>424</v>
      </c>
      <c r="D156" s="5" t="s">
        <v>424</v>
      </c>
      <c r="E156" s="5" t="s">
        <v>424</v>
      </c>
      <c r="F156" s="5" t="s">
        <v>424</v>
      </c>
      <c r="G156" s="5" t="s">
        <v>553</v>
      </c>
      <c r="H156" s="3" t="s">
        <v>425</v>
      </c>
      <c r="I156" s="4" t="s">
        <v>426</v>
      </c>
      <c r="J156" s="44"/>
    </row>
    <row r="157" spans="1:10" s="1" customFormat="1" ht="45" x14ac:dyDescent="0.25">
      <c r="A157" s="38" t="s">
        <v>381</v>
      </c>
      <c r="B157" s="5" t="s">
        <v>551</v>
      </c>
      <c r="C157" s="5" t="s">
        <v>424</v>
      </c>
      <c r="D157" s="5" t="s">
        <v>424</v>
      </c>
      <c r="E157" s="5" t="s">
        <v>424</v>
      </c>
      <c r="F157" s="5" t="s">
        <v>424</v>
      </c>
      <c r="G157" s="5" t="s">
        <v>424</v>
      </c>
      <c r="H157" s="5" t="s">
        <v>425</v>
      </c>
      <c r="I157" s="3" t="s">
        <v>426</v>
      </c>
      <c r="J157" s="44"/>
    </row>
    <row r="158" spans="1:10" s="1" customFormat="1" ht="60" x14ac:dyDescent="0.25">
      <c r="A158" s="38" t="s">
        <v>382</v>
      </c>
      <c r="B158" s="5" t="s">
        <v>552</v>
      </c>
      <c r="C158" s="5" t="s">
        <v>424</v>
      </c>
      <c r="D158" s="5" t="s">
        <v>424</v>
      </c>
      <c r="E158" s="5" t="s">
        <v>424</v>
      </c>
      <c r="F158" s="5" t="s">
        <v>424</v>
      </c>
      <c r="G158" s="5" t="s">
        <v>553</v>
      </c>
      <c r="H158" s="3" t="s">
        <v>425</v>
      </c>
      <c r="I158" s="4" t="s">
        <v>426</v>
      </c>
      <c r="J158" s="44"/>
    </row>
    <row r="159" spans="1:10" s="1" customFormat="1" ht="45" x14ac:dyDescent="0.25">
      <c r="A159" s="38" t="s">
        <v>402</v>
      </c>
      <c r="B159" s="5" t="s">
        <v>551</v>
      </c>
      <c r="C159" s="5" t="s">
        <v>424</v>
      </c>
      <c r="D159" s="5" t="s">
        <v>424</v>
      </c>
      <c r="E159" s="5" t="s">
        <v>424</v>
      </c>
      <c r="F159" s="5" t="s">
        <v>424</v>
      </c>
      <c r="G159" s="5" t="s">
        <v>424</v>
      </c>
      <c r="H159" s="3" t="s">
        <v>425</v>
      </c>
      <c r="I159" s="3" t="s">
        <v>426</v>
      </c>
      <c r="J159" s="44"/>
    </row>
    <row r="160" spans="1:10" s="1" customFormat="1" ht="60" x14ac:dyDescent="0.25">
      <c r="A160" s="38" t="s">
        <v>403</v>
      </c>
      <c r="B160" s="5" t="s">
        <v>552</v>
      </c>
      <c r="C160" s="5" t="s">
        <v>424</v>
      </c>
      <c r="D160" s="5" t="s">
        <v>424</v>
      </c>
      <c r="E160" s="5" t="s">
        <v>424</v>
      </c>
      <c r="F160" s="5" t="s">
        <v>424</v>
      </c>
      <c r="G160" s="5" t="s">
        <v>553</v>
      </c>
      <c r="H160" s="3" t="s">
        <v>425</v>
      </c>
      <c r="I160" s="4" t="s">
        <v>426</v>
      </c>
      <c r="J160" s="44"/>
    </row>
    <row r="161" spans="1:10" s="1" customFormat="1" ht="45" x14ac:dyDescent="0.25">
      <c r="A161" s="38" t="s">
        <v>404</v>
      </c>
      <c r="B161" s="5" t="s">
        <v>551</v>
      </c>
      <c r="C161" s="5" t="s">
        <v>424</v>
      </c>
      <c r="D161" s="5" t="s">
        <v>424</v>
      </c>
      <c r="E161" s="5" t="s">
        <v>424</v>
      </c>
      <c r="F161" s="5" t="s">
        <v>424</v>
      </c>
      <c r="G161" s="5" t="s">
        <v>424</v>
      </c>
      <c r="H161" s="3" t="s">
        <v>425</v>
      </c>
      <c r="I161" s="3" t="s">
        <v>426</v>
      </c>
      <c r="J161" s="44"/>
    </row>
    <row r="162" spans="1:10" s="1" customFormat="1" ht="60" x14ac:dyDescent="0.25">
      <c r="A162" s="38" t="s">
        <v>405</v>
      </c>
      <c r="B162" s="5" t="s">
        <v>552</v>
      </c>
      <c r="C162" s="5" t="s">
        <v>424</v>
      </c>
      <c r="D162" s="5" t="s">
        <v>424</v>
      </c>
      <c r="E162" s="5" t="s">
        <v>424</v>
      </c>
      <c r="F162" s="5" t="s">
        <v>424</v>
      </c>
      <c r="G162" s="5" t="s">
        <v>553</v>
      </c>
      <c r="H162" s="3" t="s">
        <v>425</v>
      </c>
      <c r="I162" s="4" t="s">
        <v>426</v>
      </c>
      <c r="J162" s="44"/>
    </row>
    <row r="163" spans="1:10" s="1" customFormat="1" ht="90" x14ac:dyDescent="0.25">
      <c r="A163" s="39" t="s">
        <v>406</v>
      </c>
      <c r="B163" s="6" t="s">
        <v>772</v>
      </c>
      <c r="C163" s="6" t="s">
        <v>424</v>
      </c>
      <c r="D163" s="6" t="s">
        <v>424</v>
      </c>
      <c r="E163" s="6" t="s">
        <v>424</v>
      </c>
      <c r="F163" s="6" t="s">
        <v>424</v>
      </c>
      <c r="G163" s="6" t="s">
        <v>773</v>
      </c>
      <c r="H163" s="6" t="s">
        <v>425</v>
      </c>
      <c r="I163" s="6" t="s">
        <v>426</v>
      </c>
      <c r="J163" s="59" t="s">
        <v>510</v>
      </c>
    </row>
    <row r="164" spans="1:10" s="1" customFormat="1" ht="105" x14ac:dyDescent="0.25">
      <c r="A164" s="40" t="s">
        <v>408</v>
      </c>
      <c r="B164" s="15" t="s">
        <v>572</v>
      </c>
      <c r="C164" s="15" t="s">
        <v>573</v>
      </c>
      <c r="D164" s="15" t="s">
        <v>424</v>
      </c>
      <c r="E164" s="15" t="s">
        <v>574</v>
      </c>
      <c r="F164" s="15" t="s">
        <v>575</v>
      </c>
      <c r="G164" s="15" t="s">
        <v>424</v>
      </c>
      <c r="H164" s="15" t="s">
        <v>434</v>
      </c>
      <c r="I164" s="15" t="s">
        <v>426</v>
      </c>
      <c r="J164" s="60" t="s">
        <v>774</v>
      </c>
    </row>
    <row r="165" spans="1:10" s="1" customFormat="1" ht="90" x14ac:dyDescent="0.25">
      <c r="A165" s="38" t="s">
        <v>409</v>
      </c>
      <c r="B165" s="5" t="s">
        <v>567</v>
      </c>
      <c r="C165" s="5" t="s">
        <v>424</v>
      </c>
      <c r="D165" s="5" t="s">
        <v>424</v>
      </c>
      <c r="E165" s="5" t="s">
        <v>568</v>
      </c>
      <c r="F165" s="5" t="s">
        <v>569</v>
      </c>
      <c r="G165" s="5" t="s">
        <v>424</v>
      </c>
      <c r="H165" s="3" t="s">
        <v>434</v>
      </c>
      <c r="I165" s="3" t="s">
        <v>426</v>
      </c>
      <c r="J165" s="44"/>
    </row>
    <row r="166" spans="1:10" s="1" customFormat="1" ht="90" x14ac:dyDescent="0.25">
      <c r="A166" s="81" t="s">
        <v>410</v>
      </c>
      <c r="B166" s="54" t="s">
        <v>570</v>
      </c>
      <c r="C166" s="54" t="s">
        <v>424</v>
      </c>
      <c r="D166" s="54" t="s">
        <v>424</v>
      </c>
      <c r="E166" s="54" t="s">
        <v>568</v>
      </c>
      <c r="F166" s="54" t="s">
        <v>571</v>
      </c>
      <c r="G166" s="54" t="s">
        <v>424</v>
      </c>
      <c r="H166" s="82" t="s">
        <v>434</v>
      </c>
      <c r="I166" s="82" t="s">
        <v>426</v>
      </c>
      <c r="J166" s="83"/>
    </row>
  </sheetData>
  <conditionalFormatting sqref="A146:A147">
    <cfRule type="duplicateValues" dxfId="2" priority="1"/>
  </conditionalFormatting>
  <conditionalFormatting sqref="I146:I147">
    <cfRule type="expression" dxfId="1" priority="2">
      <formula>ISTEXT(I146:J146)</formula>
    </cfRule>
  </conditionalFormatting>
  <conditionalFormatting sqref="J146:J147">
    <cfRule type="expression" dxfId="0" priority="3">
      <formula>ISTEXT(J146:J146)</formula>
    </cfRule>
  </conditionalFormatting>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6"/>
  <sheetViews>
    <sheetView workbookViewId="0">
      <selection activeCell="B31" sqref="B31"/>
    </sheetView>
  </sheetViews>
  <sheetFormatPr defaultRowHeight="15" x14ac:dyDescent="0.25"/>
  <sheetData>
    <row r="26" spans="1:1" ht="23.25" x14ac:dyDescent="0.35">
      <c r="A26" s="86" t="s">
        <v>1274</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35C778CA63B7A4F86CB351CDB6EB936" ma:contentTypeVersion="2" ma:contentTypeDescription="Create a new document." ma:contentTypeScope="" ma:versionID="b09e275dd3639d67affc2d26a9106ea3">
  <xsd:schema xmlns:xsd="http://www.w3.org/2001/XMLSchema" xmlns:xs="http://www.w3.org/2001/XMLSchema" xmlns:p="http://schemas.microsoft.com/office/2006/metadata/properties" xmlns:ns1="http://schemas.microsoft.com/sharepoint/v3" xmlns:ns2="d6e866e8-7e90-4abe-a382-bf774f596087" targetNamespace="http://schemas.microsoft.com/office/2006/metadata/properties" ma:root="true" ma:fieldsID="023c861987bd5638ada3dd048f1d310e" ns1:_="" ns2:_="">
    <xsd:import namespace="http://schemas.microsoft.com/sharepoint/v3"/>
    <xsd:import namespace="d6e866e8-7e90-4abe-a382-bf774f596087"/>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 ma:hidden="true" ma:internalName="PublishingStartDate">
      <xsd:simpleType>
        <xsd:restriction base="dms:Unknown"/>
      </xsd:simpleType>
    </xsd:element>
    <xsd:element name="PublishingExpirationDate" ma:index="9" nillable="true" ma:displayName="Scheduling End Date" ma:description=""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6e866e8-7e90-4abe-a382-bf774f59608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9674FE8-2321-4C09-9F0F-378609D8565A}"/>
</file>

<file path=customXml/itemProps2.xml><?xml version="1.0" encoding="utf-8"?>
<ds:datastoreItem xmlns:ds="http://schemas.openxmlformats.org/officeDocument/2006/customXml" ds:itemID="{EEA01E3A-E182-422D-8C9C-7C13EA9C56D5}">
  <ds:schemaRefs>
    <ds:schemaRef ds:uri="http://schemas.microsoft.com/office/2006/metadata/properties"/>
    <ds:schemaRef ds:uri="http://schemas.microsoft.com/office/infopath/2007/PartnerControls"/>
    <ds:schemaRef ds:uri="8f2c8c94-55ad-411f-9bd9-c81145abce21"/>
    <ds:schemaRef ds:uri="b2714bb8-0a51-4561-8659-149a3f2b7248"/>
  </ds:schemaRefs>
</ds:datastoreItem>
</file>

<file path=customXml/itemProps3.xml><?xml version="1.0" encoding="utf-8"?>
<ds:datastoreItem xmlns:ds="http://schemas.openxmlformats.org/officeDocument/2006/customXml" ds:itemID="{8B482D28-FF6A-48BD-A4D2-22A02CB345D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Unified Metrics</vt:lpstr>
      <vt:lpstr>Students</vt:lpstr>
      <vt:lpstr>Students by Term</vt:lpstr>
      <vt:lpstr>Students by Course Section</vt:lpstr>
      <vt:lpstr>Course by Section</vt:lpstr>
      <vt:lpstr>Students by Award</vt:lpstr>
      <vt:lpstr>Data Definition Example</vt:lpstr>
      <vt:lpstr>'Unified Metrics'!Print_Titles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brend</dc:creator>
  <cp:keywords/>
  <dc:description/>
  <cp:lastModifiedBy>Howard, Adam</cp:lastModifiedBy>
  <cp:revision/>
  <dcterms:created xsi:type="dcterms:W3CDTF">2021-03-16T14:50:20Z</dcterms:created>
  <dcterms:modified xsi:type="dcterms:W3CDTF">2023-05-11T23:26:49Z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0x010100335C778CA63B7A4F86CB351CDB6EB936</vt:lpwstr>
  </property>
  <property fmtid="{D5CDD505-2E9C-101B-9397-08002B2CF9AE}" pid="3" name="MediaServiceImageTags">
    <vt:lpwstr/>
  </property>
  <property fmtid="{D5CDD505-2E9C-101B-9397-08002B2CF9AE}" pid="4" name="Order">
    <vt:r8>16700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ies>
</file>